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C:\Users\krajcikova\Desktop\052021 Spevnené plochy Riečna ulica\"/>
    </mc:Choice>
  </mc:AlternateContent>
  <xr:revisionPtr revIDLastSave="0" documentId="13_ncr:1_{D9FE23F4-72A4-48D3-A49F-D1EC84EB1869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81029"/>
</workbook>
</file>

<file path=xl/calcChain.xml><?xml version="1.0" encoding="utf-8"?>
<calcChain xmlns="http://schemas.openxmlformats.org/spreadsheetml/2006/main">
  <c r="W105" i="3" l="1"/>
  <c r="E105" i="3"/>
  <c r="N105" i="3"/>
  <c r="L105" i="3"/>
  <c r="J105" i="3"/>
  <c r="I105" i="3"/>
  <c r="H105" i="3"/>
  <c r="W103" i="3"/>
  <c r="E103" i="3"/>
  <c r="N103" i="3"/>
  <c r="L103" i="3"/>
  <c r="J103" i="3"/>
  <c r="I103" i="3"/>
  <c r="H103" i="3"/>
  <c r="W101" i="3"/>
  <c r="E101" i="3"/>
  <c r="N101" i="3"/>
  <c r="L101" i="3"/>
  <c r="J101" i="3"/>
  <c r="I101" i="3"/>
  <c r="H101" i="3"/>
  <c r="N100" i="3"/>
  <c r="L100" i="3"/>
  <c r="J100" i="3"/>
  <c r="H100" i="3"/>
  <c r="N99" i="3"/>
  <c r="L99" i="3"/>
  <c r="J99" i="3"/>
  <c r="H99" i="3"/>
  <c r="N98" i="3"/>
  <c r="L98" i="3"/>
  <c r="J98" i="3"/>
  <c r="H98" i="3"/>
  <c r="N97" i="3"/>
  <c r="L97" i="3"/>
  <c r="J97" i="3"/>
  <c r="H97" i="3"/>
  <c r="W93" i="3"/>
  <c r="E93" i="3"/>
  <c r="N93" i="3"/>
  <c r="L93" i="3"/>
  <c r="J93" i="3"/>
  <c r="I93" i="3"/>
  <c r="H93" i="3"/>
  <c r="W91" i="3"/>
  <c r="E91" i="3"/>
  <c r="N91" i="3"/>
  <c r="L91" i="3"/>
  <c r="J91" i="3"/>
  <c r="I91" i="3"/>
  <c r="H91" i="3"/>
  <c r="N90" i="3"/>
  <c r="L90" i="3"/>
  <c r="J90" i="3"/>
  <c r="H90" i="3"/>
  <c r="N89" i="3"/>
  <c r="L89" i="3"/>
  <c r="J89" i="3"/>
  <c r="H89" i="3"/>
  <c r="N87" i="3"/>
  <c r="L87" i="3"/>
  <c r="J87" i="3"/>
  <c r="H87" i="3"/>
  <c r="N84" i="3"/>
  <c r="L84" i="3"/>
  <c r="J84" i="3"/>
  <c r="H84" i="3"/>
  <c r="N82" i="3"/>
  <c r="L82" i="3"/>
  <c r="J82" i="3"/>
  <c r="H82" i="3"/>
  <c r="N80" i="3"/>
  <c r="L80" i="3"/>
  <c r="J80" i="3"/>
  <c r="I80" i="3"/>
  <c r="N78" i="3"/>
  <c r="L78" i="3"/>
  <c r="J78" i="3"/>
  <c r="I78" i="3"/>
  <c r="N76" i="3"/>
  <c r="L76" i="3"/>
  <c r="J76" i="3"/>
  <c r="H76" i="3"/>
  <c r="N75" i="3"/>
  <c r="L75" i="3"/>
  <c r="J75" i="3"/>
  <c r="H75" i="3"/>
  <c r="N73" i="3"/>
  <c r="L73" i="3"/>
  <c r="J73" i="3"/>
  <c r="H73" i="3"/>
  <c r="N72" i="3"/>
  <c r="L72" i="3"/>
  <c r="J72" i="3"/>
  <c r="I72" i="3"/>
  <c r="N71" i="3"/>
  <c r="L71" i="3"/>
  <c r="J71" i="3"/>
  <c r="I71" i="3"/>
  <c r="N70" i="3"/>
  <c r="L70" i="3"/>
  <c r="J70" i="3"/>
  <c r="I70" i="3"/>
  <c r="N69" i="3"/>
  <c r="L69" i="3"/>
  <c r="J69" i="3"/>
  <c r="H69" i="3"/>
  <c r="W66" i="3"/>
  <c r="E66" i="3"/>
  <c r="N66" i="3"/>
  <c r="L66" i="3"/>
  <c r="J66" i="3"/>
  <c r="I66" i="3"/>
  <c r="H66" i="3"/>
  <c r="N64" i="3"/>
  <c r="L64" i="3"/>
  <c r="J64" i="3"/>
  <c r="I64" i="3"/>
  <c r="N62" i="3"/>
  <c r="L62" i="3"/>
  <c r="J62" i="3"/>
  <c r="H62" i="3"/>
  <c r="N60" i="3"/>
  <c r="L60" i="3"/>
  <c r="J60" i="3"/>
  <c r="H60" i="3"/>
  <c r="N58" i="3"/>
  <c r="L58" i="3"/>
  <c r="J58" i="3"/>
  <c r="H58" i="3"/>
  <c r="N56" i="3"/>
  <c r="L56" i="3"/>
  <c r="J56" i="3"/>
  <c r="H56" i="3"/>
  <c r="N54" i="3"/>
  <c r="L54" i="3"/>
  <c r="J54" i="3"/>
  <c r="H54" i="3"/>
  <c r="N52" i="3"/>
  <c r="L52" i="3"/>
  <c r="J52" i="3"/>
  <c r="H52" i="3"/>
  <c r="W49" i="3"/>
  <c r="E49" i="3"/>
  <c r="N49" i="3"/>
  <c r="L49" i="3"/>
  <c r="J49" i="3"/>
  <c r="I49" i="3"/>
  <c r="H49" i="3"/>
  <c r="N48" i="3"/>
  <c r="L48" i="3"/>
  <c r="J48" i="3"/>
  <c r="H48" i="3"/>
  <c r="N45" i="3"/>
  <c r="L45" i="3"/>
  <c r="J45" i="3"/>
  <c r="H45" i="3"/>
  <c r="W42" i="3"/>
  <c r="E42" i="3"/>
  <c r="N42" i="3"/>
  <c r="L42" i="3"/>
  <c r="J42" i="3"/>
  <c r="I42" i="3"/>
  <c r="H42" i="3"/>
  <c r="N41" i="3"/>
  <c r="L41" i="3"/>
  <c r="J41" i="3"/>
  <c r="I41" i="3"/>
  <c r="N39" i="3"/>
  <c r="L39" i="3"/>
  <c r="J39" i="3"/>
  <c r="H39" i="3"/>
  <c r="N38" i="3"/>
  <c r="L38" i="3"/>
  <c r="J38" i="3"/>
  <c r="H38" i="3"/>
  <c r="W35" i="3"/>
  <c r="E35" i="3"/>
  <c r="N35" i="3"/>
  <c r="L35" i="3"/>
  <c r="J35" i="3"/>
  <c r="I35" i="3"/>
  <c r="H35" i="3"/>
  <c r="N34" i="3"/>
  <c r="L34" i="3"/>
  <c r="J34" i="3"/>
  <c r="H34" i="3"/>
  <c r="N33" i="3"/>
  <c r="L33" i="3"/>
  <c r="J33" i="3"/>
  <c r="H33" i="3"/>
  <c r="N30" i="3"/>
  <c r="L30" i="3"/>
  <c r="J30" i="3"/>
  <c r="H30" i="3"/>
  <c r="N28" i="3"/>
  <c r="L28" i="3"/>
  <c r="J28" i="3"/>
  <c r="I28" i="3"/>
  <c r="N25" i="3"/>
  <c r="L25" i="3"/>
  <c r="J25" i="3"/>
  <c r="H25" i="3"/>
  <c r="N23" i="3"/>
  <c r="L23" i="3"/>
  <c r="J23" i="3"/>
  <c r="I23" i="3"/>
  <c r="N20" i="3"/>
  <c r="L20" i="3"/>
  <c r="J20" i="3"/>
  <c r="H20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<sst xmlns="http://schemas.openxmlformats.org/spreadsheetml/2006/main" count="638" uniqueCount="308">
  <si>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</si>
  <si>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</si>
  <si>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</si>
  <si>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</si>
  <si>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</si>
  <si>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</si>
  <si>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</si>
  <si>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</si>
  <si>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</si>
  <si>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</si>
  <si>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</si>
  <si>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</si>
  <si>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</si>
  <si>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</si>
  <si>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</si>
  <si>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</si>
  <si>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</si>
  <si>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</si>
  <si>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</si>
  <si>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</si>
  <si>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</si>
  <si>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</si>
  <si>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</si>
  <si>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</si>
  <si>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</si>
  <si>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</si>
  <si>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</si>
  <si>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</si>
  <si>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</si>
  <si>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</si>
  <si>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</si>
  <si>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</si>
  <si>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</si>
  <si>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</si>
  <si>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</si>
  <si>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</si>
  <si>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</si>
  <si>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</si>
  <si>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</si>
  <si>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</si>
  <si>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</si>
  <si>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</si>
  <si>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</si>
  <si>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</si>
  <si>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</si>
  <si>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</si>
  <si>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</si>
  <si>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</si>
  <si>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</si>
  <si>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</si>
  <si>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</si>
  <si>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</si>
  <si>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</si>
  <si>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</si>
  <si>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</si>
  <si>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</si>
  <si>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</si>
  <si>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</si>
  <si>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</si>
  <si>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</si>
  <si>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</si>
  <si>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</si>
  <si>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</si>
  <si>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</si>
  <si>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</si>
  <si>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</si>
  <si>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</si>
  <si>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PRIEVIDZA </t>
  </si>
  <si>
    <t xml:space="preserve">Spracoval: Chlpek Vladislav                        </t>
  </si>
  <si>
    <t xml:space="preserve">Projektant: VLADISLAV CHLPEK - DAVPROJEKT </t>
  </si>
  <si>
    <t xml:space="preserve">JKSO : </t>
  </si>
  <si>
    <t xml:space="preserve">Dodávateľ: Výberovým konaním </t>
  </si>
  <si>
    <t>Stavba : VYBUDOVANIE SPEVNENÝCH PLÔCH NA RIEČNEJ ULICI V PRIEVIDZI</t>
  </si>
  <si>
    <t>Objekt : POZDĹŽNE STÁTIA</t>
  </si>
  <si>
    <t>DAVPROJEKT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</si>
  <si>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</si>
  <si>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</si>
  <si>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</si>
  <si>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</si>
  <si>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</si>
  <si>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</si>
  <si>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</si>
  <si>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111201101</t>
  </si>
  <si>
    <t>Odstránenie krovín a stromov s koreňmi do 1000 m2</t>
  </si>
  <si>
    <t>m2</t>
  </si>
  <si>
    <t xml:space="preserve">E/E1/0001           </t>
  </si>
  <si>
    <t>11120-1101</t>
  </si>
  <si>
    <t>45.11.12</t>
  </si>
  <si>
    <t>EK</t>
  </si>
  <si>
    <t>S</t>
  </si>
  <si>
    <t>272</t>
  </si>
  <si>
    <t>111201401</t>
  </si>
  <si>
    <t>Spálenie krovín a stromov priemeru do 100 mm pre akúkoľvek plochu</t>
  </si>
  <si>
    <t xml:space="preserve">E/E1/0002           </t>
  </si>
  <si>
    <t>11120-1401</t>
  </si>
  <si>
    <t>111201501</t>
  </si>
  <si>
    <t>Spílenie konárov pre PRIEMER do 100 mm</t>
  </si>
  <si>
    <t>kus</t>
  </si>
  <si>
    <t xml:space="preserve">E/E1/0003           </t>
  </si>
  <si>
    <t>11120-1501</t>
  </si>
  <si>
    <t>121101101</t>
  </si>
  <si>
    <t>Odstránenie ornice s premiestnením do 50 m</t>
  </si>
  <si>
    <t>m3</t>
  </si>
  <si>
    <t xml:space="preserve">E/E1/0004           </t>
  </si>
  <si>
    <t>12110-1101</t>
  </si>
  <si>
    <t>45.11.21</t>
  </si>
  <si>
    <t>329,55*0,2 =   65,910</t>
  </si>
  <si>
    <t>157,1*0,2 =   31,420</t>
  </si>
  <si>
    <t>171101103</t>
  </si>
  <si>
    <t>Násypy z hornín súdržných zhutnených do 100% PS</t>
  </si>
  <si>
    <t xml:space="preserve">E/E1/0005           </t>
  </si>
  <si>
    <t>17110-1103</t>
  </si>
  <si>
    <t>1,925*76,3 =   146,878</t>
  </si>
  <si>
    <t>1,925*37,216 =   71,641</t>
  </si>
  <si>
    <t>MAT</t>
  </si>
  <si>
    <t>5833A0103</t>
  </si>
  <si>
    <t>Štrk 0/22</t>
  </si>
  <si>
    <t>t</t>
  </si>
  <si>
    <t xml:space="preserve">E/E1/0007           </t>
  </si>
  <si>
    <t xml:space="preserve">  .  .  </t>
  </si>
  <si>
    <t xml:space="preserve">k.č.100022          </t>
  </si>
  <si>
    <t>EZ</t>
  </si>
  <si>
    <t>218,519*1,7 =   371,482</t>
  </si>
  <si>
    <t>231</t>
  </si>
  <si>
    <t>180402113</t>
  </si>
  <si>
    <t>Založenie parkového trávnika výsevom vo svahu 1:2-1:1</t>
  </si>
  <si>
    <t xml:space="preserve">E/E1/0006           </t>
  </si>
  <si>
    <t>18040-2113</t>
  </si>
  <si>
    <t>3,25*76,3 =   247,975</t>
  </si>
  <si>
    <t>3,25*37,216 =   120,952</t>
  </si>
  <si>
    <t>005724200</t>
  </si>
  <si>
    <t>Zmes trávna parková okrasná</t>
  </si>
  <si>
    <t>kg</t>
  </si>
  <si>
    <t>01.11.92</t>
  </si>
  <si>
    <t xml:space="preserve">                    </t>
  </si>
  <si>
    <t>368,927*0,031 =   11,437</t>
  </si>
  <si>
    <t>181101102</t>
  </si>
  <si>
    <t>Úprava pláne v zárezoch v horn. tr. 1-4 so zhutnením</t>
  </si>
  <si>
    <t xml:space="preserve">E/E1/0008           </t>
  </si>
  <si>
    <t>18110-1102</t>
  </si>
  <si>
    <t>5,667*76,3 =   432,392</t>
  </si>
  <si>
    <t>5,667*37,216 =   210,903</t>
  </si>
  <si>
    <t>182101101</t>
  </si>
  <si>
    <t>Svahovanie v zárezoch v horn. tr. 1-4</t>
  </si>
  <si>
    <t xml:space="preserve">E/E1/0009           </t>
  </si>
  <si>
    <t>18210-1101</t>
  </si>
  <si>
    <t>182301122</t>
  </si>
  <si>
    <t>Rozprestretie ornice, sklon nad 1:5 do 500 m2 hr. do 15 cm</t>
  </si>
  <si>
    <t xml:space="preserve">E/E1/0010           </t>
  </si>
  <si>
    <t>18230-1122</t>
  </si>
  <si>
    <t xml:space="preserve">1 - ZEMNE PRÁCE  spolu: </t>
  </si>
  <si>
    <t>2 - ZÁKLADY</t>
  </si>
  <si>
    <t>215901101</t>
  </si>
  <si>
    <t>Zhutnenie podložia z hor. súdr. do 92%PS a nesúdr. Id do 0,8</t>
  </si>
  <si>
    <t xml:space="preserve">E/E2/0011           </t>
  </si>
  <si>
    <t>21590-1101</t>
  </si>
  <si>
    <t>002</t>
  </si>
  <si>
    <t>289971211</t>
  </si>
  <si>
    <t>Zhotovenie vrstvy z geotextílie v sklone do 1:5 šírka do 3 m</t>
  </si>
  <si>
    <t xml:space="preserve">E/E2/0012           </t>
  </si>
  <si>
    <t>28997-1211</t>
  </si>
  <si>
    <t>45.25.21</t>
  </si>
  <si>
    <t>643,295*1,2 =   771,954</t>
  </si>
  <si>
    <t>673521600</t>
  </si>
  <si>
    <t>Geotextília filtračná M 600 210g/m2</t>
  </si>
  <si>
    <t xml:space="preserve">E/E2/0013           </t>
  </si>
  <si>
    <t>17.20.10</t>
  </si>
  <si>
    <t xml:space="preserve">2 - ZÁKLADY  spolu: </t>
  </si>
  <si>
    <t>4 - VODOROVNÉ KONŠTRUKCIE</t>
  </si>
  <si>
    <t>221</t>
  </si>
  <si>
    <t>451577777</t>
  </si>
  <si>
    <t>Podklad pod dlažbu z kameniva ťaženého hr. 30-100 mm</t>
  </si>
  <si>
    <t xml:space="preserve">E/E4/0014           </t>
  </si>
  <si>
    <t>45157-7777</t>
  </si>
  <si>
    <t>45.23.11</t>
  </si>
  <si>
    <t>2,2*76,3 =   167,860</t>
  </si>
  <si>
    <t>2,3*37,216 =   85,597</t>
  </si>
  <si>
    <t>321</t>
  </si>
  <si>
    <t>457621411</t>
  </si>
  <si>
    <t>úprava škár asfaltovou zálievkou do 1kg + vyčistenie</t>
  </si>
  <si>
    <t>m</t>
  </si>
  <si>
    <t xml:space="preserve">E/E4/0015           </t>
  </si>
  <si>
    <t>45762-1411</t>
  </si>
  <si>
    <t>45.24.13</t>
  </si>
  <si>
    <t xml:space="preserve">4 - VODOROVNÉ KONŠTRUKCIE  spolu: </t>
  </si>
  <si>
    <t>5 - KOMUNIKÁCIE</t>
  </si>
  <si>
    <t>564761111</t>
  </si>
  <si>
    <t>Podklad z kameniva hrub. drveného 32-63 mm hr. 200 mm</t>
  </si>
  <si>
    <t xml:space="preserve">E/E5/0016           </t>
  </si>
  <si>
    <t>56476-1111</t>
  </si>
  <si>
    <t>.</t>
  </si>
  <si>
    <t>564861111</t>
  </si>
  <si>
    <t>Podklad zo štrkodrte hr. 200 mm</t>
  </si>
  <si>
    <t xml:space="preserve">E/E5/0017           </t>
  </si>
  <si>
    <t>56486-1111</t>
  </si>
  <si>
    <t>567132115</t>
  </si>
  <si>
    <t>Podklad z kameniva spevn. cementom KZC 1, hr. 200 mm</t>
  </si>
  <si>
    <t xml:space="preserve">E/E5/0018           </t>
  </si>
  <si>
    <t>56713-2115</t>
  </si>
  <si>
    <t>114*0,15 =   17,100</t>
  </si>
  <si>
    <t>572952121</t>
  </si>
  <si>
    <t>Vyspravenie krytov vozov. po prekopoch asfaltobetónom hr. 50 mm</t>
  </si>
  <si>
    <t xml:space="preserve">E/E5/0020           </t>
  </si>
  <si>
    <t>57295-2121</t>
  </si>
  <si>
    <t>45.23.12</t>
  </si>
  <si>
    <t>(76,3+37,5)*0,30 =   34,140</t>
  </si>
  <si>
    <t>573211111</t>
  </si>
  <si>
    <t>Postrek živičný spojovací z cestného asfaltu 0,5-0,7 kg/m2</t>
  </si>
  <si>
    <t>57321-1111</t>
  </si>
  <si>
    <t>34,140 =   34,140</t>
  </si>
  <si>
    <t>596911212</t>
  </si>
  <si>
    <t>Kladenie zámkovej dlažby na cesty hr. 80 mm, sk. A, plochy 100-300 m2</t>
  </si>
  <si>
    <t xml:space="preserve">E/E5/0021           </t>
  </si>
  <si>
    <t>59691-1212</t>
  </si>
  <si>
    <t>148+69 =   217,000</t>
  </si>
  <si>
    <t>592450660</t>
  </si>
  <si>
    <t>Dlažba zámková SIKO 20 x 20 x 8</t>
  </si>
  <si>
    <t xml:space="preserve">E/E5/0022           </t>
  </si>
  <si>
    <t>26.61.11</t>
  </si>
  <si>
    <t>217,000*1,05 =   227,850</t>
  </si>
  <si>
    <t xml:space="preserve">5 - KOMUNIKÁCIE  spolu: </t>
  </si>
  <si>
    <t>9 - OSTATNÉ KONŠTRUKCIE A PRÁCE</t>
  </si>
  <si>
    <t>914001111</t>
  </si>
  <si>
    <t>Osadenie zvislých cestných dopravných značiek na stĺpiky, konzoly alebo objekty</t>
  </si>
  <si>
    <t xml:space="preserve">E/E9/0023           </t>
  </si>
  <si>
    <t>91400-1111</t>
  </si>
  <si>
    <t>286521090</t>
  </si>
  <si>
    <t>Objimka</t>
  </si>
  <si>
    <t xml:space="preserve">E/E9/0024           </t>
  </si>
  <si>
    <t>25.21.22</t>
  </si>
  <si>
    <t>404 6B0011</t>
  </si>
  <si>
    <t>Stĺpik orientačný s betónovou pätkou</t>
  </si>
  <si>
    <t xml:space="preserve">E/E9/0025           </t>
  </si>
  <si>
    <t>26.66.12</t>
  </si>
  <si>
    <t>404470230</t>
  </si>
  <si>
    <t>Značka dopravná zákaz. reflexná IP 13C</t>
  </si>
  <si>
    <t xml:space="preserve">E/E9/0026           </t>
  </si>
  <si>
    <t>915711111</t>
  </si>
  <si>
    <t>Vodorovné značenie krytov striek. farbou, deliace čiary š. 120 mm</t>
  </si>
  <si>
    <t xml:space="preserve">E/E9/0027           </t>
  </si>
  <si>
    <t>91571-1111</t>
  </si>
  <si>
    <t>45.23.15</t>
  </si>
  <si>
    <t>18*2,2 =   39,600</t>
  </si>
  <si>
    <t>915791111</t>
  </si>
  <si>
    <t>Predznač. pre vodor. značenie z náter. hmôt, deliace čiary, vodiace pásiky</t>
  </si>
  <si>
    <t xml:space="preserve">E/E9/0028           </t>
  </si>
  <si>
    <t>91579-1111</t>
  </si>
  <si>
    <t>917732111</t>
  </si>
  <si>
    <t>Osad. chodník. obrubníka betón. ležatého bez opory do lôžka z betónu tr. C 12/15</t>
  </si>
  <si>
    <t xml:space="preserve">E/E9/0029           </t>
  </si>
  <si>
    <t>91773-2111</t>
  </si>
  <si>
    <t>114 =   114,000</t>
  </si>
  <si>
    <t>592174500</t>
  </si>
  <si>
    <t>Obrubník chodníkový ABO 1-15 100x15x30</t>
  </si>
  <si>
    <t xml:space="preserve">E/E9/0030           </t>
  </si>
  <si>
    <t>121*1,01 =   122,210</t>
  </si>
  <si>
    <t>592174820</t>
  </si>
  <si>
    <t>Obrubník nájazdový OB 3 100x20x18</t>
  </si>
  <si>
    <t xml:space="preserve">E/E9/0031           </t>
  </si>
  <si>
    <t>109*1,01 =   110,090</t>
  </si>
  <si>
    <t>917862111</t>
  </si>
  <si>
    <t>Osad. chodník. obrubníka betón. stojatého s oporou do lôžka z betónu tr. C 12/15</t>
  </si>
  <si>
    <t xml:space="preserve">E/E9/0032           </t>
  </si>
  <si>
    <t>91786-2111</t>
  </si>
  <si>
    <t>3,3+3,3+71,7+3,4+3,3+32,7+3,3 =   121,000</t>
  </si>
  <si>
    <t>918101111</t>
  </si>
  <si>
    <t>Lôžko pod obrubníky, krajníky, obruby z betónu tr. C 12/15</t>
  </si>
  <si>
    <t xml:space="preserve">E/E9/0033           </t>
  </si>
  <si>
    <t>91810-1111</t>
  </si>
  <si>
    <t>(40,5+79)*0,35*0,1 =   4,183</t>
  </si>
  <si>
    <t>114*0,35*0,1 =   3,990</t>
  </si>
  <si>
    <t>919731121</t>
  </si>
  <si>
    <t>Zarovnanie styčnej plochy podkladu alebo krytu živičného hr. do 50 mm</t>
  </si>
  <si>
    <t xml:space="preserve">E/E9/0034           </t>
  </si>
  <si>
    <t>91973-1121</t>
  </si>
  <si>
    <t>76,5+37,5 =   114,000</t>
  </si>
  <si>
    <t>919735112</t>
  </si>
  <si>
    <t>Rezanie stávajúceho živičného krytu alebo podkladu hr. 50-100 mm</t>
  </si>
  <si>
    <t xml:space="preserve">E/E9/0035           </t>
  </si>
  <si>
    <t>91973-5112</t>
  </si>
  <si>
    <t>998223011</t>
  </si>
  <si>
    <t>Presun hmôt pre pozemné komunikácie, kryt dláždený</t>
  </si>
  <si>
    <t xml:space="preserve">E/E9/0036           </t>
  </si>
  <si>
    <t>99822-3011</t>
  </si>
  <si>
    <t xml:space="preserve">9 - OSTATNÉ KONŠTRUKCIE A PRÁCE  spolu: </t>
  </si>
  <si>
    <t xml:space="preserve">PRÁCE A DODÁVKY HSV  spolu: </t>
  </si>
  <si>
    <t>OSTATNÉ</t>
  </si>
  <si>
    <t>OST - vedľajšie rozpočtové náklady</t>
  </si>
  <si>
    <t>800</t>
  </si>
  <si>
    <t>00115</t>
  </si>
  <si>
    <t>Náklady na dokumentáciu skutočného zamerania stavby a geometrického plánu</t>
  </si>
  <si>
    <t xml:space="preserve">U/U00/0037          </t>
  </si>
  <si>
    <t>U</t>
  </si>
  <si>
    <t>00117</t>
  </si>
  <si>
    <t>Náklady na vytýčenie inžinierskych sietí</t>
  </si>
  <si>
    <t xml:space="preserve">U/U00/0038          </t>
  </si>
  <si>
    <t>00124</t>
  </si>
  <si>
    <t>Náklady na náhradnú výsadbu - Lipa malolistá, obvod kmeňa 15-16 cm</t>
  </si>
  <si>
    <t xml:space="preserve">U/U00/0039          </t>
  </si>
  <si>
    <t>00201</t>
  </si>
  <si>
    <t>Projektové práce - Dokumentácia prenosného dopravného značenia a vyjadrenie cestného správneho orgánu a ODI</t>
  </si>
  <si>
    <t xml:space="preserve">U/U00/0040          </t>
  </si>
  <si>
    <t xml:space="preserve">OST - vedľajšie rozpočtové náklady  spolu: </t>
  </si>
  <si>
    <t xml:space="preserve">OSTATNÉ  spolu: </t>
  </si>
  <si>
    <t>Za rozpočet celkom</t>
  </si>
  <si>
    <t>Spracoval: Chlpek Vladislav</t>
  </si>
  <si>
    <t>Figura</t>
  </si>
  <si>
    <t>Dátum: 30.04.2021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</si>
</sst>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68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0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I3" sqref="I3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67</v>
      </c>
      <c r="G1" s="5"/>
      <c r="I1" s="8" t="s">
        <v>68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2.75">
      <c r="A2" s="8" t="s">
        <v>69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9</v>
      </c>
      <c r="AA2" s="3" t="s">
        <v>10</v>
      </c>
      <c r="AB2" s="2" t="s">
        <v>11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71</v>
      </c>
      <c r="G3" s="5"/>
      <c r="I3" s="8" t="s">
        <v>307</v>
      </c>
      <c r="J3" s="5"/>
      <c r="K3" s="6"/>
      <c r="Q3" s="7"/>
      <c r="R3" s="7"/>
      <c r="S3" s="7"/>
      <c r="X3" s="34"/>
      <c r="Y3" s="34"/>
      <c r="Z3" s="52" t="s">
        <v>12</v>
      </c>
      <c r="AA3" s="3" t="s">
        <v>13</v>
      </c>
      <c r="AB3" s="2" t="s">
        <v>11</v>
      </c>
      <c r="AC3" s="2" t="s">
        <v>14</v>
      </c>
      <c r="AD3" s="3" t="s">
        <v>15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16</v>
      </c>
      <c r="AA4" s="3" t="s">
        <v>17</v>
      </c>
      <c r="AB4" s="2" t="s">
        <v>11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2" t="s">
        <v>18</v>
      </c>
      <c r="AA5" s="3" t="s">
        <v>13</v>
      </c>
      <c r="AB5" s="2" t="s">
        <v>11</v>
      </c>
      <c r="AC5" s="2" t="s">
        <v>14</v>
      </c>
      <c r="AD5" s="3" t="s">
        <v>15</v>
      </c>
      <c r="AE5" s="53">
        <v>4</v>
      </c>
      <c r="AF5" s="58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7"/>
      <c r="AA6" s="37"/>
      <c r="AE6" s="53" t="s">
        <v>19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74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78" t="s">
        <v>30</v>
      </c>
      <c r="L9" s="78"/>
      <c r="M9" s="79" t="s">
        <v>31</v>
      </c>
      <c r="N9" s="79"/>
      <c r="O9" s="10" t="s">
        <v>1</v>
      </c>
      <c r="P9" s="41" t="s">
        <v>32</v>
      </c>
      <c r="Q9" s="10" t="s">
        <v>24</v>
      </c>
      <c r="R9" s="10" t="s">
        <v>24</v>
      </c>
      <c r="S9" s="41" t="s">
        <v>24</v>
      </c>
      <c r="T9" s="43" t="s">
        <v>33</v>
      </c>
      <c r="U9" s="44" t="s">
        <v>34</v>
      </c>
      <c r="V9" s="45" t="s">
        <v>35</v>
      </c>
      <c r="W9" s="10" t="s">
        <v>36</v>
      </c>
      <c r="X9" s="46" t="s">
        <v>22</v>
      </c>
      <c r="Y9" s="46" t="s">
        <v>22</v>
      </c>
      <c r="Z9" s="59" t="s">
        <v>37</v>
      </c>
      <c r="AA9" s="59" t="s">
        <v>38</v>
      </c>
      <c r="AB9" s="10" t="s">
        <v>35</v>
      </c>
      <c r="AC9" s="10" t="s">
        <v>39</v>
      </c>
      <c r="AD9" s="10" t="s">
        <v>40</v>
      </c>
      <c r="AE9" s="60" t="s">
        <v>41</v>
      </c>
      <c r="AF9" s="60" t="s">
        <v>42</v>
      </c>
      <c r="AG9" s="60" t="s">
        <v>24</v>
      </c>
      <c r="AH9" s="60" t="s">
        <v>43</v>
      </c>
      <c r="AJ9" s="4" t="s">
        <v>75</v>
      </c>
      <c r="AK9" s="4" t="s">
        <v>77</v>
      </c>
    </row>
    <row r="10" spans="1:37">
      <c r="A10" s="11" t="s">
        <v>44</v>
      </c>
      <c r="B10" s="11" t="s">
        <v>45</v>
      </c>
      <c r="C10" s="40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42" t="s">
        <v>26</v>
      </c>
      <c r="N10" s="11" t="s">
        <v>29</v>
      </c>
      <c r="O10" s="11" t="s">
        <v>51</v>
      </c>
      <c r="P10" s="42"/>
      <c r="Q10" s="11" t="s">
        <v>52</v>
      </c>
      <c r="R10" s="11" t="s">
        <v>53</v>
      </c>
      <c r="S10" s="42" t="s">
        <v>54</v>
      </c>
      <c r="T10" s="47" t="s">
        <v>55</v>
      </c>
      <c r="U10" s="48" t="s">
        <v>56</v>
      </c>
      <c r="V10" s="49" t="s">
        <v>57</v>
      </c>
      <c r="W10" s="50"/>
      <c r="X10" s="51" t="s">
        <v>58</v>
      </c>
      <c r="Y10" s="51"/>
      <c r="Z10" s="61" t="s">
        <v>59</v>
      </c>
      <c r="AA10" s="61" t="s">
        <v>44</v>
      </c>
      <c r="AB10" s="11" t="s">
        <v>60</v>
      </c>
      <c r="AC10" s="62"/>
      <c r="AD10" s="62"/>
      <c r="AE10" s="63"/>
      <c r="AF10" s="63"/>
      <c r="AG10" s="63"/>
      <c r="AH10" s="63"/>
      <c r="AJ10" s="4" t="s">
        <v>76</v>
      </c>
      <c r="AK10" s="4" t="s">
        <v>78</v>
      </c>
    </row>
    <row r="12" spans="1:37">
      <c r="B12" s="64" t="s">
        <v>79</v>
      </c>
    </row>
    <row r="13" spans="1:37">
      <c r="B13" s="27" t="s">
        <v>80</v>
      </c>
    </row>
    <row r="14" spans="1:37">
      <c r="A14" s="25">
        <v>1</v>
      </c>
      <c r="B14" s="26" t="s">
        <v>81</v>
      </c>
      <c r="C14" s="27" t="s">
        <v>82</v>
      </c>
      <c r="D14" s="28" t="s">
        <v>83</v>
      </c>
      <c r="E14" s="29">
        <v>70</v>
      </c>
      <c r="F14" s="30" t="s">
        <v>84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P14" s="30" t="s">
        <v>85</v>
      </c>
      <c r="V14" s="33" t="s">
        <v>66</v>
      </c>
      <c r="X14" s="65" t="s">
        <v>86</v>
      </c>
      <c r="Y14" s="65" t="s">
        <v>82</v>
      </c>
      <c r="Z14" s="27" t="s">
        <v>87</v>
      </c>
      <c r="AJ14" s="4" t="s">
        <v>88</v>
      </c>
      <c r="AK14" s="4" t="s">
        <v>89</v>
      </c>
    </row>
    <row r="15" spans="1:37">
      <c r="A15" s="25">
        <v>2</v>
      </c>
      <c r="B15" s="26" t="s">
        <v>90</v>
      </c>
      <c r="C15" s="27" t="s">
        <v>91</v>
      </c>
      <c r="D15" s="28" t="s">
        <v>92</v>
      </c>
      <c r="E15" s="29">
        <v>16</v>
      </c>
      <c r="F15" s="30" t="s">
        <v>84</v>
      </c>
      <c r="H15" s="31">
        <f>ROUND(E15*G15,2)</f>
        <v>0</v>
      </c>
      <c r="J15" s="31">
        <f>ROUND(E15*G15,2)</f>
        <v>0</v>
      </c>
      <c r="K15" s="32">
        <v>3.0000000000000001E-5</v>
      </c>
      <c r="L15" s="32">
        <f>E15*K15</f>
        <v>4.8000000000000001E-4</v>
      </c>
      <c r="N15" s="29">
        <f>E15*M15</f>
        <v>0</v>
      </c>
      <c r="P15" s="30" t="s">
        <v>93</v>
      </c>
      <c r="V15" s="33" t="s">
        <v>66</v>
      </c>
      <c r="X15" s="65" t="s">
        <v>94</v>
      </c>
      <c r="Y15" s="65" t="s">
        <v>91</v>
      </c>
      <c r="Z15" s="27" t="s">
        <v>87</v>
      </c>
      <c r="AJ15" s="4" t="s">
        <v>88</v>
      </c>
      <c r="AK15" s="4" t="s">
        <v>89</v>
      </c>
    </row>
    <row r="16" spans="1:37">
      <c r="A16" s="25">
        <v>3</v>
      </c>
      <c r="B16" s="26" t="s">
        <v>90</v>
      </c>
      <c r="C16" s="27" t="s">
        <v>95</v>
      </c>
      <c r="D16" s="28" t="s">
        <v>96</v>
      </c>
      <c r="E16" s="29">
        <v>4</v>
      </c>
      <c r="F16" s="30" t="s">
        <v>97</v>
      </c>
      <c r="H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P16" s="30" t="s">
        <v>98</v>
      </c>
      <c r="V16" s="33" t="s">
        <v>66</v>
      </c>
      <c r="X16" s="65" t="s">
        <v>99</v>
      </c>
      <c r="Y16" s="65" t="s">
        <v>95</v>
      </c>
      <c r="Z16" s="27" t="s">
        <v>87</v>
      </c>
      <c r="AJ16" s="4" t="s">
        <v>88</v>
      </c>
      <c r="AK16" s="4" t="s">
        <v>89</v>
      </c>
    </row>
    <row r="17" spans="1:37">
      <c r="A17" s="25">
        <v>4</v>
      </c>
      <c r="B17" s="26" t="s">
        <v>90</v>
      </c>
      <c r="C17" s="27" t="s">
        <v>100</v>
      </c>
      <c r="D17" s="28" t="s">
        <v>101</v>
      </c>
      <c r="E17" s="29">
        <v>97.33</v>
      </c>
      <c r="F17" s="30" t="s">
        <v>102</v>
      </c>
      <c r="H17" s="31">
        <f>ROUND(E17*G17,2)</f>
        <v>0</v>
      </c>
      <c r="J17" s="31">
        <f>ROUND(E17*G17,2)</f>
        <v>0</v>
      </c>
      <c r="L17" s="32">
        <f>E17*K17</f>
        <v>0</v>
      </c>
      <c r="N17" s="29">
        <f>E17*M17</f>
        <v>0</v>
      </c>
      <c r="P17" s="30" t="s">
        <v>103</v>
      </c>
      <c r="V17" s="33" t="s">
        <v>66</v>
      </c>
      <c r="X17" s="65" t="s">
        <v>104</v>
      </c>
      <c r="Y17" s="65" t="s">
        <v>100</v>
      </c>
      <c r="Z17" s="27" t="s">
        <v>105</v>
      </c>
      <c r="AJ17" s="4" t="s">
        <v>88</v>
      </c>
      <c r="AK17" s="4" t="s">
        <v>89</v>
      </c>
    </row>
    <row r="18" spans="1:37">
      <c r="D18" s="66" t="s">
        <v>106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67"/>
      <c r="X18" s="72"/>
    </row>
    <row r="19" spans="1:37">
      <c r="D19" s="66" t="s">
        <v>107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67"/>
      <c r="X19" s="72"/>
    </row>
    <row r="20" spans="1:37">
      <c r="A20" s="25">
        <v>5</v>
      </c>
      <c r="B20" s="26" t="s">
        <v>81</v>
      </c>
      <c r="C20" s="27" t="s">
        <v>108</v>
      </c>
      <c r="D20" s="28" t="s">
        <v>109</v>
      </c>
      <c r="E20" s="29">
        <v>218.51900000000001</v>
      </c>
      <c r="F20" s="30" t="s">
        <v>102</v>
      </c>
      <c r="H20" s="31">
        <f>ROUND(E20*G20,2)</f>
        <v>0</v>
      </c>
      <c r="J20" s="31">
        <f>ROUND(E20*G20,2)</f>
        <v>0</v>
      </c>
      <c r="L20" s="32">
        <f>E20*K20</f>
        <v>0</v>
      </c>
      <c r="N20" s="29">
        <f>E20*M20</f>
        <v>0</v>
      </c>
      <c r="P20" s="30" t="s">
        <v>110</v>
      </c>
      <c r="V20" s="33" t="s">
        <v>66</v>
      </c>
      <c r="X20" s="65" t="s">
        <v>111</v>
      </c>
      <c r="Y20" s="65" t="s">
        <v>108</v>
      </c>
      <c r="Z20" s="27" t="s">
        <v>105</v>
      </c>
      <c r="AJ20" s="4" t="s">
        <v>88</v>
      </c>
      <c r="AK20" s="4" t="s">
        <v>89</v>
      </c>
    </row>
    <row r="21" spans="1:37">
      <c r="D21" s="66" t="s">
        <v>112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67"/>
      <c r="X21" s="72"/>
    </row>
    <row r="22" spans="1:37">
      <c r="D22" s="66" t="s">
        <v>113</v>
      </c>
      <c r="E22" s="67"/>
      <c r="F22" s="68"/>
      <c r="G22" s="69"/>
      <c r="H22" s="69"/>
      <c r="I22" s="69"/>
      <c r="J22" s="69"/>
      <c r="K22" s="70"/>
      <c r="L22" s="70"/>
      <c r="M22" s="67"/>
      <c r="N22" s="67"/>
      <c r="O22" s="68"/>
      <c r="P22" s="68"/>
      <c r="Q22" s="67"/>
      <c r="R22" s="67"/>
      <c r="S22" s="67"/>
      <c r="T22" s="71"/>
      <c r="U22" s="71"/>
      <c r="V22" s="71" t="s">
        <v>0</v>
      </c>
      <c r="W22" s="67"/>
      <c r="X22" s="72"/>
    </row>
    <row r="23" spans="1:37">
      <c r="A23" s="25">
        <v>6</v>
      </c>
      <c r="B23" s="26" t="s">
        <v>114</v>
      </c>
      <c r="C23" s="27" t="s">
        <v>115</v>
      </c>
      <c r="D23" s="28" t="s">
        <v>116</v>
      </c>
      <c r="E23" s="29">
        <v>371.48200000000003</v>
      </c>
      <c r="F23" s="30" t="s">
        <v>117</v>
      </c>
      <c r="I23" s="31">
        <f>ROUND(E23*G23,2)</f>
        <v>0</v>
      </c>
      <c r="J23" s="31">
        <f>ROUND(E23*G23,2)</f>
        <v>0</v>
      </c>
      <c r="K23" s="32">
        <v>1</v>
      </c>
      <c r="L23" s="32">
        <f>E23*K23</f>
        <v>371.48200000000003</v>
      </c>
      <c r="N23" s="29">
        <f>E23*M23</f>
        <v>0</v>
      </c>
      <c r="P23" s="30" t="s">
        <v>118</v>
      </c>
      <c r="V23" s="33" t="s">
        <v>65</v>
      </c>
      <c r="X23" s="65" t="s">
        <v>115</v>
      </c>
      <c r="Y23" s="65" t="s">
        <v>115</v>
      </c>
      <c r="Z23" s="27" t="s">
        <v>119</v>
      </c>
      <c r="AA23" s="27" t="s">
        <v>120</v>
      </c>
      <c r="AJ23" s="4" t="s">
        <v>121</v>
      </c>
      <c r="AK23" s="4" t="s">
        <v>89</v>
      </c>
    </row>
    <row r="24" spans="1:37">
      <c r="D24" s="66" t="s">
        <v>122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67"/>
      <c r="X24" s="72"/>
    </row>
    <row r="25" spans="1:37">
      <c r="A25" s="25">
        <v>7</v>
      </c>
      <c r="B25" s="26" t="s">
        <v>123</v>
      </c>
      <c r="C25" s="27" t="s">
        <v>124</v>
      </c>
      <c r="D25" s="28" t="s">
        <v>125</v>
      </c>
      <c r="E25" s="29">
        <v>368.92700000000002</v>
      </c>
      <c r="F25" s="30" t="s">
        <v>84</v>
      </c>
      <c r="H25" s="31">
        <f>ROUND(E25*G25,2)</f>
        <v>0</v>
      </c>
      <c r="J25" s="31">
        <f>ROUND(E25*G25,2)</f>
        <v>0</v>
      </c>
      <c r="L25" s="32">
        <f>E25*K25</f>
        <v>0</v>
      </c>
      <c r="N25" s="29">
        <f>E25*M25</f>
        <v>0</v>
      </c>
      <c r="P25" s="30" t="s">
        <v>126</v>
      </c>
      <c r="V25" s="33" t="s">
        <v>66</v>
      </c>
      <c r="X25" s="65" t="s">
        <v>127</v>
      </c>
      <c r="Y25" s="65" t="s">
        <v>124</v>
      </c>
      <c r="Z25" s="27" t="s">
        <v>105</v>
      </c>
      <c r="AJ25" s="4" t="s">
        <v>88</v>
      </c>
      <c r="AK25" s="4" t="s">
        <v>89</v>
      </c>
    </row>
    <row r="26" spans="1:37">
      <c r="D26" s="66" t="s">
        <v>128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67"/>
      <c r="X26" s="72"/>
    </row>
    <row r="27" spans="1:37">
      <c r="D27" s="66" t="s">
        <v>129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67"/>
      <c r="X27" s="72"/>
    </row>
    <row r="28" spans="1:37">
      <c r="A28" s="25">
        <v>8</v>
      </c>
      <c r="B28" s="26" t="s">
        <v>114</v>
      </c>
      <c r="C28" s="27" t="s">
        <v>130</v>
      </c>
      <c r="D28" s="28" t="s">
        <v>131</v>
      </c>
      <c r="E28" s="29">
        <v>11.436999999999999</v>
      </c>
      <c r="F28" s="30" t="s">
        <v>132</v>
      </c>
      <c r="I28" s="31">
        <f>ROUND(E28*G28,2)</f>
        <v>0</v>
      </c>
      <c r="J28" s="31">
        <f>ROUND(E28*G28,2)</f>
        <v>0</v>
      </c>
      <c r="K28" s="32">
        <v>1E-3</v>
      </c>
      <c r="L28" s="32">
        <f>E28*K28</f>
        <v>1.1436999999999999E-2</v>
      </c>
      <c r="N28" s="29">
        <f>E28*M28</f>
        <v>0</v>
      </c>
      <c r="P28" s="30" t="s">
        <v>118</v>
      </c>
      <c r="V28" s="33" t="s">
        <v>65</v>
      </c>
      <c r="X28" s="65" t="s">
        <v>130</v>
      </c>
      <c r="Y28" s="65" t="s">
        <v>130</v>
      </c>
      <c r="Z28" s="27" t="s">
        <v>133</v>
      </c>
      <c r="AA28" s="27" t="s">
        <v>134</v>
      </c>
      <c r="AJ28" s="4" t="s">
        <v>121</v>
      </c>
      <c r="AK28" s="4" t="s">
        <v>89</v>
      </c>
    </row>
    <row r="29" spans="1:37">
      <c r="D29" s="66" t="s">
        <v>135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67"/>
      <c r="X29" s="72"/>
    </row>
    <row r="30" spans="1:37">
      <c r="A30" s="25">
        <v>9</v>
      </c>
      <c r="B30" s="26" t="s">
        <v>90</v>
      </c>
      <c r="C30" s="27" t="s">
        <v>136</v>
      </c>
      <c r="D30" s="28" t="s">
        <v>137</v>
      </c>
      <c r="E30" s="29">
        <v>643.29499999999996</v>
      </c>
      <c r="F30" s="30" t="s">
        <v>84</v>
      </c>
      <c r="H30" s="31">
        <f>ROUND(E30*G30,2)</f>
        <v>0</v>
      </c>
      <c r="J30" s="31">
        <f>ROUND(E30*G30,2)</f>
        <v>0</v>
      </c>
      <c r="L30" s="32">
        <f>E30*K30</f>
        <v>0</v>
      </c>
      <c r="N30" s="29">
        <f>E30*M30</f>
        <v>0</v>
      </c>
      <c r="P30" s="30" t="s">
        <v>138</v>
      </c>
      <c r="V30" s="33" t="s">
        <v>66</v>
      </c>
      <c r="X30" s="65" t="s">
        <v>139</v>
      </c>
      <c r="Y30" s="65" t="s">
        <v>136</v>
      </c>
      <c r="Z30" s="27" t="s">
        <v>105</v>
      </c>
      <c r="AJ30" s="4" t="s">
        <v>88</v>
      </c>
      <c r="AK30" s="4" t="s">
        <v>89</v>
      </c>
    </row>
    <row r="31" spans="1:37">
      <c r="D31" s="66" t="s">
        <v>140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67"/>
      <c r="X31" s="72"/>
    </row>
    <row r="32" spans="1:37">
      <c r="D32" s="66" t="s">
        <v>141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67"/>
      <c r="X32" s="72"/>
    </row>
    <row r="33" spans="1:37">
      <c r="A33" s="25">
        <v>10</v>
      </c>
      <c r="B33" s="26" t="s">
        <v>81</v>
      </c>
      <c r="C33" s="27" t="s">
        <v>142</v>
      </c>
      <c r="D33" s="28" t="s">
        <v>143</v>
      </c>
      <c r="E33" s="29">
        <v>368.92700000000002</v>
      </c>
      <c r="F33" s="30" t="s">
        <v>84</v>
      </c>
      <c r="H33" s="31">
        <f>ROUND(E33*G33,2)</f>
        <v>0</v>
      </c>
      <c r="J33" s="31">
        <f>ROUND(E33*G33,2)</f>
        <v>0</v>
      </c>
      <c r="L33" s="32">
        <f>E33*K33</f>
        <v>0</v>
      </c>
      <c r="N33" s="29">
        <f>E33*M33</f>
        <v>0</v>
      </c>
      <c r="P33" s="30" t="s">
        <v>144</v>
      </c>
      <c r="V33" s="33" t="s">
        <v>66</v>
      </c>
      <c r="X33" s="65" t="s">
        <v>145</v>
      </c>
      <c r="Y33" s="65" t="s">
        <v>142</v>
      </c>
      <c r="Z33" s="27" t="s">
        <v>105</v>
      </c>
      <c r="AJ33" s="4" t="s">
        <v>88</v>
      </c>
      <c r="AK33" s="4" t="s">
        <v>89</v>
      </c>
    </row>
    <row r="34" spans="1:37">
      <c r="A34" s="25">
        <v>11</v>
      </c>
      <c r="B34" s="26" t="s">
        <v>81</v>
      </c>
      <c r="C34" s="27" t="s">
        <v>146</v>
      </c>
      <c r="D34" s="28" t="s">
        <v>147</v>
      </c>
      <c r="E34" s="29">
        <v>368.92700000000002</v>
      </c>
      <c r="F34" s="30" t="s">
        <v>84</v>
      </c>
      <c r="H34" s="31">
        <f>ROUND(E34*G34,2)</f>
        <v>0</v>
      </c>
      <c r="J34" s="31">
        <f>ROUND(E34*G34,2)</f>
        <v>0</v>
      </c>
      <c r="L34" s="32">
        <f>E34*K34</f>
        <v>0</v>
      </c>
      <c r="N34" s="29">
        <f>E34*M34</f>
        <v>0</v>
      </c>
      <c r="P34" s="30" t="s">
        <v>148</v>
      </c>
      <c r="V34" s="33" t="s">
        <v>66</v>
      </c>
      <c r="X34" s="65" t="s">
        <v>149</v>
      </c>
      <c r="Y34" s="65" t="s">
        <v>146</v>
      </c>
      <c r="Z34" s="27" t="s">
        <v>105</v>
      </c>
      <c r="AJ34" s="4" t="s">
        <v>88</v>
      </c>
      <c r="AK34" s="4" t="s">
        <v>89</v>
      </c>
    </row>
    <row r="35" spans="1:37">
      <c r="D35" s="73" t="s">
        <v>150</v>
      </c>
      <c r="E35" s="74">
        <f>J35</f>
        <v>0</v>
      </c>
      <c r="H35" s="74">
        <f>SUM(H12:H34)</f>
        <v>0</v>
      </c>
      <c r="I35" s="74">
        <f>SUM(I12:I34)</f>
        <v>0</v>
      </c>
      <c r="J35" s="74">
        <f>SUM(J12:J34)</f>
        <v>0</v>
      </c>
      <c r="L35" s="75">
        <f>SUM(L12:L34)</f>
        <v>371.49391700000001</v>
      </c>
      <c r="N35" s="76">
        <f>SUM(N12:N34)</f>
        <v>0</v>
      </c>
      <c r="W35" s="29">
        <f>SUM(W12:W34)</f>
        <v>0</v>
      </c>
    </row>
    <row r="37" spans="1:37">
      <c r="B37" s="27" t="s">
        <v>151</v>
      </c>
    </row>
    <row r="38" spans="1:37">
      <c r="A38" s="25">
        <v>12</v>
      </c>
      <c r="B38" s="26" t="s">
        <v>81</v>
      </c>
      <c r="C38" s="27" t="s">
        <v>152</v>
      </c>
      <c r="D38" s="28" t="s">
        <v>153</v>
      </c>
      <c r="E38" s="29">
        <v>643.29499999999996</v>
      </c>
      <c r="F38" s="30" t="s">
        <v>84</v>
      </c>
      <c r="H38" s="31">
        <f>ROUND(E38*G38,2)</f>
        <v>0</v>
      </c>
      <c r="J38" s="31">
        <f>ROUND(E38*G38,2)</f>
        <v>0</v>
      </c>
      <c r="L38" s="32">
        <f>E38*K38</f>
        <v>0</v>
      </c>
      <c r="N38" s="29">
        <f>E38*M38</f>
        <v>0</v>
      </c>
      <c r="P38" s="30" t="s">
        <v>154</v>
      </c>
      <c r="V38" s="33" t="s">
        <v>66</v>
      </c>
      <c r="X38" s="65" t="s">
        <v>155</v>
      </c>
      <c r="Y38" s="65" t="s">
        <v>152</v>
      </c>
      <c r="Z38" s="27" t="s">
        <v>105</v>
      </c>
      <c r="AJ38" s="4" t="s">
        <v>88</v>
      </c>
      <c r="AK38" s="4" t="s">
        <v>89</v>
      </c>
    </row>
    <row r="39" spans="1:37">
      <c r="A39" s="25">
        <v>13</v>
      </c>
      <c r="B39" s="26" t="s">
        <v>156</v>
      </c>
      <c r="C39" s="27" t="s">
        <v>157</v>
      </c>
      <c r="D39" s="28" t="s">
        <v>158</v>
      </c>
      <c r="E39" s="29">
        <v>771.95399999999995</v>
      </c>
      <c r="F39" s="30" t="s">
        <v>84</v>
      </c>
      <c r="H39" s="31">
        <f>ROUND(E39*G39,2)</f>
        <v>0</v>
      </c>
      <c r="J39" s="31">
        <f>ROUND(E39*G39,2)</f>
        <v>0</v>
      </c>
      <c r="L39" s="32">
        <f>E39*K39</f>
        <v>0</v>
      </c>
      <c r="N39" s="29">
        <f>E39*M39</f>
        <v>0</v>
      </c>
      <c r="P39" s="30" t="s">
        <v>159</v>
      </c>
      <c r="V39" s="33" t="s">
        <v>66</v>
      </c>
      <c r="X39" s="65" t="s">
        <v>160</v>
      </c>
      <c r="Y39" s="65" t="s">
        <v>157</v>
      </c>
      <c r="Z39" s="27" t="s">
        <v>161</v>
      </c>
      <c r="AJ39" s="4" t="s">
        <v>88</v>
      </c>
      <c r="AK39" s="4" t="s">
        <v>89</v>
      </c>
    </row>
    <row r="40" spans="1:37">
      <c r="D40" s="66" t="s">
        <v>162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67"/>
      <c r="X40" s="72"/>
    </row>
    <row r="41" spans="1:37">
      <c r="A41" s="25">
        <v>14</v>
      </c>
      <c r="B41" s="26" t="s">
        <v>114</v>
      </c>
      <c r="C41" s="27" t="s">
        <v>163</v>
      </c>
      <c r="D41" s="28" t="s">
        <v>164</v>
      </c>
      <c r="E41" s="29">
        <v>771.95399999999995</v>
      </c>
      <c r="F41" s="30" t="s">
        <v>84</v>
      </c>
      <c r="I41" s="31">
        <f>ROUND(E41*G41,2)</f>
        <v>0</v>
      </c>
      <c r="J41" s="31">
        <f>ROUND(E41*G41,2)</f>
        <v>0</v>
      </c>
      <c r="K41" s="32">
        <v>2.1000000000000001E-4</v>
      </c>
      <c r="L41" s="32">
        <f>E41*K41</f>
        <v>0.16211033999999999</v>
      </c>
      <c r="N41" s="29">
        <f>E41*M41</f>
        <v>0</v>
      </c>
      <c r="P41" s="30" t="s">
        <v>165</v>
      </c>
      <c r="V41" s="33" t="s">
        <v>65</v>
      </c>
      <c r="X41" s="65" t="s">
        <v>163</v>
      </c>
      <c r="Y41" s="65" t="s">
        <v>163</v>
      </c>
      <c r="Z41" s="27" t="s">
        <v>166</v>
      </c>
      <c r="AA41" s="27" t="s">
        <v>134</v>
      </c>
      <c r="AJ41" s="4" t="s">
        <v>121</v>
      </c>
      <c r="AK41" s="4" t="s">
        <v>89</v>
      </c>
    </row>
    <row r="42" spans="1:37">
      <c r="D42" s="73" t="s">
        <v>167</v>
      </c>
      <c r="E42" s="74">
        <f>J42</f>
        <v>0</v>
      </c>
      <c r="H42" s="74">
        <f>SUM(H37:H41)</f>
        <v>0</v>
      </c>
      <c r="I42" s="74">
        <f>SUM(I37:I41)</f>
        <v>0</v>
      </c>
      <c r="J42" s="74">
        <f>SUM(J37:J41)</f>
        <v>0</v>
      </c>
      <c r="L42" s="75">
        <f>SUM(L37:L41)</f>
        <v>0.16211033999999999</v>
      </c>
      <c r="N42" s="76">
        <f>SUM(N37:N41)</f>
        <v>0</v>
      </c>
      <c r="W42" s="29">
        <f>SUM(W37:W41)</f>
        <v>0</v>
      </c>
    </row>
    <row r="44" spans="1:37">
      <c r="B44" s="27" t="s">
        <v>168</v>
      </c>
    </row>
    <row r="45" spans="1:37">
      <c r="A45" s="25">
        <v>15</v>
      </c>
      <c r="B45" s="26" t="s">
        <v>169</v>
      </c>
      <c r="C45" s="27" t="s">
        <v>170</v>
      </c>
      <c r="D45" s="28" t="s">
        <v>171</v>
      </c>
      <c r="E45" s="29">
        <v>253.45699999999999</v>
      </c>
      <c r="F45" s="30" t="s">
        <v>84</v>
      </c>
      <c r="H45" s="31">
        <f>ROUND(E45*G45,2)</f>
        <v>0</v>
      </c>
      <c r="J45" s="31">
        <f>ROUND(E45*G45,2)</f>
        <v>0</v>
      </c>
      <c r="L45" s="32">
        <f>E45*K45</f>
        <v>0</v>
      </c>
      <c r="N45" s="29">
        <f>E45*M45</f>
        <v>0</v>
      </c>
      <c r="P45" s="30" t="s">
        <v>172</v>
      </c>
      <c r="V45" s="33" t="s">
        <v>66</v>
      </c>
      <c r="X45" s="65" t="s">
        <v>173</v>
      </c>
      <c r="Y45" s="65" t="s">
        <v>170</v>
      </c>
      <c r="Z45" s="27" t="s">
        <v>174</v>
      </c>
      <c r="AJ45" s="4" t="s">
        <v>88</v>
      </c>
      <c r="AK45" s="4" t="s">
        <v>89</v>
      </c>
    </row>
    <row r="46" spans="1:37">
      <c r="D46" s="66" t="s">
        <v>175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67"/>
      <c r="X46" s="72"/>
    </row>
    <row r="47" spans="1:37">
      <c r="D47" s="66" t="s">
        <v>176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67"/>
      <c r="X47" s="72"/>
    </row>
    <row r="48" spans="1:37">
      <c r="A48" s="25">
        <v>16</v>
      </c>
      <c r="B48" s="26" t="s">
        <v>177</v>
      </c>
      <c r="C48" s="27" t="s">
        <v>178</v>
      </c>
      <c r="D48" s="28" t="s">
        <v>179</v>
      </c>
      <c r="E48" s="29">
        <v>114</v>
      </c>
      <c r="F48" s="30" t="s">
        <v>180</v>
      </c>
      <c r="H48" s="31">
        <f>ROUND(E48*G48,2)</f>
        <v>0</v>
      </c>
      <c r="J48" s="31">
        <f>ROUND(E48*G48,2)</f>
        <v>0</v>
      </c>
      <c r="L48" s="32">
        <f>E48*K48</f>
        <v>0</v>
      </c>
      <c r="N48" s="29">
        <f>E48*M48</f>
        <v>0</v>
      </c>
      <c r="P48" s="30" t="s">
        <v>181</v>
      </c>
      <c r="V48" s="33" t="s">
        <v>66</v>
      </c>
      <c r="X48" s="65" t="s">
        <v>182</v>
      </c>
      <c r="Y48" s="65" t="s">
        <v>178</v>
      </c>
      <c r="Z48" s="27" t="s">
        <v>183</v>
      </c>
      <c r="AJ48" s="4" t="s">
        <v>88</v>
      </c>
      <c r="AK48" s="4" t="s">
        <v>89</v>
      </c>
    </row>
    <row r="49" spans="1:37">
      <c r="D49" s="73" t="s">
        <v>184</v>
      </c>
      <c r="E49" s="74">
        <f>J49</f>
        <v>0</v>
      </c>
      <c r="H49" s="74">
        <f>SUM(H44:H48)</f>
        <v>0</v>
      </c>
      <c r="I49" s="74">
        <f>SUM(I44:I48)</f>
        <v>0</v>
      </c>
      <c r="J49" s="74">
        <f>SUM(J44:J48)</f>
        <v>0</v>
      </c>
      <c r="L49" s="75">
        <f>SUM(L44:L48)</f>
        <v>0</v>
      </c>
      <c r="N49" s="76">
        <f>SUM(N44:N48)</f>
        <v>0</v>
      </c>
      <c r="W49" s="29">
        <f>SUM(W44:W48)</f>
        <v>0</v>
      </c>
    </row>
    <row r="51" spans="1:37">
      <c r="B51" s="27" t="s">
        <v>185</v>
      </c>
    </row>
    <row r="52" spans="1:37">
      <c r="A52" s="25">
        <v>17</v>
      </c>
      <c r="B52" s="26" t="s">
        <v>169</v>
      </c>
      <c r="C52" s="27" t="s">
        <v>186</v>
      </c>
      <c r="D52" s="28" t="s">
        <v>187</v>
      </c>
      <c r="E52" s="29">
        <v>249.73500000000001</v>
      </c>
      <c r="F52" s="30" t="s">
        <v>84</v>
      </c>
      <c r="H52" s="31">
        <f>ROUND(E52*G52,2)</f>
        <v>0</v>
      </c>
      <c r="J52" s="31">
        <f>ROUND(E52*G52,2)</f>
        <v>0</v>
      </c>
      <c r="L52" s="32">
        <f>E52*K52</f>
        <v>0</v>
      </c>
      <c r="N52" s="29">
        <f>E52*M52</f>
        <v>0</v>
      </c>
      <c r="P52" s="30" t="s">
        <v>188</v>
      </c>
      <c r="V52" s="33" t="s">
        <v>66</v>
      </c>
      <c r="X52" s="65" t="s">
        <v>189</v>
      </c>
      <c r="Y52" s="65" t="s">
        <v>186</v>
      </c>
      <c r="Z52" s="27" t="s">
        <v>174</v>
      </c>
      <c r="AJ52" s="4" t="s">
        <v>88</v>
      </c>
      <c r="AK52" s="4" t="s">
        <v>89</v>
      </c>
    </row>
    <row r="53" spans="1:37">
      <c r="D53" s="66" t="s">
        <v>190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67"/>
      <c r="X53" s="72"/>
    </row>
    <row r="54" spans="1:37">
      <c r="A54" s="25">
        <v>18</v>
      </c>
      <c r="B54" s="26" t="s">
        <v>169</v>
      </c>
      <c r="C54" s="27" t="s">
        <v>191</v>
      </c>
      <c r="D54" s="28" t="s">
        <v>192</v>
      </c>
      <c r="E54" s="29">
        <v>249.73500000000001</v>
      </c>
      <c r="F54" s="30" t="s">
        <v>84</v>
      </c>
      <c r="H54" s="31">
        <f>ROUND(E54*G54,2)</f>
        <v>0</v>
      </c>
      <c r="J54" s="31">
        <f>ROUND(E54*G54,2)</f>
        <v>0</v>
      </c>
      <c r="L54" s="32">
        <f>E54*K54</f>
        <v>0</v>
      </c>
      <c r="N54" s="29">
        <f>E54*M54</f>
        <v>0</v>
      </c>
      <c r="P54" s="30" t="s">
        <v>193</v>
      </c>
      <c r="V54" s="33" t="s">
        <v>66</v>
      </c>
      <c r="X54" s="65" t="s">
        <v>194</v>
      </c>
      <c r="Y54" s="65" t="s">
        <v>191</v>
      </c>
      <c r="Z54" s="27" t="s">
        <v>174</v>
      </c>
      <c r="AJ54" s="4" t="s">
        <v>88</v>
      </c>
      <c r="AK54" s="4" t="s">
        <v>89</v>
      </c>
    </row>
    <row r="55" spans="1:37">
      <c r="D55" s="66" t="s">
        <v>190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67"/>
      <c r="X55" s="72"/>
    </row>
    <row r="56" spans="1:37">
      <c r="A56" s="25">
        <v>19</v>
      </c>
      <c r="B56" s="26" t="s">
        <v>169</v>
      </c>
      <c r="C56" s="27" t="s">
        <v>195</v>
      </c>
      <c r="D56" s="28" t="s">
        <v>196</v>
      </c>
      <c r="E56" s="29">
        <v>17.100000000000001</v>
      </c>
      <c r="F56" s="30" t="s">
        <v>84</v>
      </c>
      <c r="H56" s="31">
        <f>ROUND(E56*G56,2)</f>
        <v>0</v>
      </c>
      <c r="J56" s="31">
        <f>ROUND(E56*G56,2)</f>
        <v>0</v>
      </c>
      <c r="K56" s="32">
        <v>0.51070000000000004</v>
      </c>
      <c r="L56" s="32">
        <f>E56*K56</f>
        <v>8.7329700000000017</v>
      </c>
      <c r="N56" s="29">
        <f>E56*M56</f>
        <v>0</v>
      </c>
      <c r="P56" s="30" t="s">
        <v>197</v>
      </c>
      <c r="V56" s="33" t="s">
        <v>66</v>
      </c>
      <c r="X56" s="65" t="s">
        <v>198</v>
      </c>
      <c r="Y56" s="65" t="s">
        <v>195</v>
      </c>
      <c r="Z56" s="27" t="s">
        <v>174</v>
      </c>
      <c r="AJ56" s="4" t="s">
        <v>88</v>
      </c>
      <c r="AK56" s="4" t="s">
        <v>89</v>
      </c>
    </row>
    <row r="57" spans="1:37">
      <c r="D57" s="66" t="s">
        <v>199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67"/>
      <c r="X57" s="72"/>
    </row>
    <row r="58" spans="1:37">
      <c r="A58" s="25">
        <v>20</v>
      </c>
      <c r="B58" s="26" t="s">
        <v>90</v>
      </c>
      <c r="C58" s="27" t="s">
        <v>200</v>
      </c>
      <c r="D58" s="28" t="s">
        <v>201</v>
      </c>
      <c r="E58" s="29">
        <v>34.14</v>
      </c>
      <c r="F58" s="30" t="s">
        <v>84</v>
      </c>
      <c r="H58" s="31">
        <f>ROUND(E58*G58,2)</f>
        <v>0</v>
      </c>
      <c r="J58" s="31">
        <f>ROUND(E58*G58,2)</f>
        <v>0</v>
      </c>
      <c r="K58" s="32">
        <v>0.12637999999999999</v>
      </c>
      <c r="L58" s="32">
        <f>E58*K58</f>
        <v>4.3146132000000001</v>
      </c>
      <c r="N58" s="29">
        <f>E58*M58</f>
        <v>0</v>
      </c>
      <c r="P58" s="30" t="s">
        <v>202</v>
      </c>
      <c r="V58" s="33" t="s">
        <v>66</v>
      </c>
      <c r="X58" s="65" t="s">
        <v>203</v>
      </c>
      <c r="Y58" s="65" t="s">
        <v>200</v>
      </c>
      <c r="Z58" s="27" t="s">
        <v>204</v>
      </c>
      <c r="AJ58" s="4" t="s">
        <v>88</v>
      </c>
      <c r="AK58" s="4" t="s">
        <v>89</v>
      </c>
    </row>
    <row r="59" spans="1:37">
      <c r="D59" s="66" t="s">
        <v>205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67"/>
      <c r="X59" s="72"/>
    </row>
    <row r="60" spans="1:37">
      <c r="A60" s="25">
        <v>21</v>
      </c>
      <c r="B60" s="26" t="s">
        <v>90</v>
      </c>
      <c r="C60" s="27" t="s">
        <v>206</v>
      </c>
      <c r="D60" s="28" t="s">
        <v>207</v>
      </c>
      <c r="E60" s="29">
        <v>34.14</v>
      </c>
      <c r="F60" s="30" t="s">
        <v>84</v>
      </c>
      <c r="H60" s="31">
        <f>ROUND(E60*G60,2)</f>
        <v>0</v>
      </c>
      <c r="J60" s="31">
        <f>ROUND(E60*G60,2)</f>
        <v>0</v>
      </c>
      <c r="L60" s="32">
        <f>E60*K60</f>
        <v>0</v>
      </c>
      <c r="N60" s="29">
        <f>E60*M60</f>
        <v>0</v>
      </c>
      <c r="P60" s="30" t="s">
        <v>202</v>
      </c>
      <c r="V60" s="33" t="s">
        <v>66</v>
      </c>
      <c r="X60" s="65" t="s">
        <v>208</v>
      </c>
      <c r="Y60" s="65" t="s">
        <v>206</v>
      </c>
      <c r="Z60" s="27" t="s">
        <v>204</v>
      </c>
      <c r="AJ60" s="4" t="s">
        <v>88</v>
      </c>
      <c r="AK60" s="4" t="s">
        <v>89</v>
      </c>
    </row>
    <row r="61" spans="1:37">
      <c r="D61" s="66" t="s">
        <v>209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67"/>
      <c r="X61" s="72"/>
    </row>
    <row r="62" spans="1:37" ht="25.5">
      <c r="A62" s="25">
        <v>22</v>
      </c>
      <c r="B62" s="26" t="s">
        <v>90</v>
      </c>
      <c r="C62" s="27" t="s">
        <v>210</v>
      </c>
      <c r="D62" s="28" t="s">
        <v>211</v>
      </c>
      <c r="E62" s="29">
        <v>217</v>
      </c>
      <c r="F62" s="30" t="s">
        <v>84</v>
      </c>
      <c r="H62" s="31">
        <f>ROUND(E62*G62,2)</f>
        <v>0</v>
      </c>
      <c r="J62" s="31">
        <f>ROUND(E62*G62,2)</f>
        <v>0</v>
      </c>
      <c r="L62" s="32">
        <f>E62*K62</f>
        <v>0</v>
      </c>
      <c r="N62" s="29">
        <f>E62*M62</f>
        <v>0</v>
      </c>
      <c r="P62" s="30" t="s">
        <v>212</v>
      </c>
      <c r="V62" s="33" t="s">
        <v>66</v>
      </c>
      <c r="X62" s="65" t="s">
        <v>213</v>
      </c>
      <c r="Y62" s="65" t="s">
        <v>210</v>
      </c>
      <c r="Z62" s="27" t="s">
        <v>204</v>
      </c>
      <c r="AJ62" s="4" t="s">
        <v>88</v>
      </c>
      <c r="AK62" s="4" t="s">
        <v>89</v>
      </c>
    </row>
    <row r="63" spans="1:37">
      <c r="D63" s="66" t="s">
        <v>214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67"/>
      <c r="X63" s="72"/>
    </row>
    <row r="64" spans="1:37">
      <c r="A64" s="25">
        <v>23</v>
      </c>
      <c r="B64" s="26" t="s">
        <v>114</v>
      </c>
      <c r="C64" s="27" t="s">
        <v>215</v>
      </c>
      <c r="D64" s="28" t="s">
        <v>216</v>
      </c>
      <c r="E64" s="29">
        <v>227.85</v>
      </c>
      <c r="F64" s="30" t="s">
        <v>84</v>
      </c>
      <c r="I64" s="31">
        <f>ROUND(E64*G64,2)</f>
        <v>0</v>
      </c>
      <c r="J64" s="31">
        <f>ROUND(E64*G64,2)</f>
        <v>0</v>
      </c>
      <c r="K64" s="32">
        <v>0.17860000000000001</v>
      </c>
      <c r="L64" s="32">
        <f>E64*K64</f>
        <v>40.694009999999999</v>
      </c>
      <c r="N64" s="29">
        <f>E64*M64</f>
        <v>0</v>
      </c>
      <c r="P64" s="30" t="s">
        <v>217</v>
      </c>
      <c r="V64" s="33" t="s">
        <v>65</v>
      </c>
      <c r="X64" s="65" t="s">
        <v>215</v>
      </c>
      <c r="Y64" s="65" t="s">
        <v>215</v>
      </c>
      <c r="Z64" s="27" t="s">
        <v>218</v>
      </c>
      <c r="AA64" s="27" t="s">
        <v>134</v>
      </c>
      <c r="AJ64" s="4" t="s">
        <v>121</v>
      </c>
      <c r="AK64" s="4" t="s">
        <v>89</v>
      </c>
    </row>
    <row r="65" spans="1:37">
      <c r="D65" s="66" t="s">
        <v>219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67"/>
      <c r="X65" s="72"/>
    </row>
    <row r="66" spans="1:37">
      <c r="D66" s="73" t="s">
        <v>220</v>
      </c>
      <c r="E66" s="74">
        <f>J66</f>
        <v>0</v>
      </c>
      <c r="H66" s="74">
        <f>SUM(H51:H65)</f>
        <v>0</v>
      </c>
      <c r="I66" s="74">
        <f>SUM(I51:I65)</f>
        <v>0</v>
      </c>
      <c r="J66" s="74">
        <f>SUM(J51:J65)</f>
        <v>0</v>
      </c>
      <c r="L66" s="75">
        <f>SUM(L51:L65)</f>
        <v>53.741593199999997</v>
      </c>
      <c r="N66" s="76">
        <f>SUM(N51:N65)</f>
        <v>0</v>
      </c>
      <c r="W66" s="29">
        <f>SUM(W51:W65)</f>
        <v>0</v>
      </c>
    </row>
    <row r="68" spans="1:37">
      <c r="B68" s="27" t="s">
        <v>221</v>
      </c>
    </row>
    <row r="69" spans="1:37" ht="25.5">
      <c r="A69" s="25">
        <v>24</v>
      </c>
      <c r="B69" s="26" t="s">
        <v>169</v>
      </c>
      <c r="C69" s="27" t="s">
        <v>222</v>
      </c>
      <c r="D69" s="28" t="s">
        <v>223</v>
      </c>
      <c r="E69" s="29">
        <v>1</v>
      </c>
      <c r="F69" s="30" t="s">
        <v>97</v>
      </c>
      <c r="H69" s="31">
        <f>ROUND(E69*G69,2)</f>
        <v>0</v>
      </c>
      <c r="J69" s="31">
        <f>ROUND(E69*G69,2)</f>
        <v>0</v>
      </c>
      <c r="L69" s="32">
        <f>E69*K69</f>
        <v>0</v>
      </c>
      <c r="N69" s="29">
        <f>E69*M69</f>
        <v>0</v>
      </c>
      <c r="P69" s="30" t="s">
        <v>224</v>
      </c>
      <c r="V69" s="33" t="s">
        <v>66</v>
      </c>
      <c r="X69" s="65" t="s">
        <v>225</v>
      </c>
      <c r="Y69" s="65" t="s">
        <v>222</v>
      </c>
      <c r="Z69" s="27" t="s">
        <v>204</v>
      </c>
      <c r="AJ69" s="4" t="s">
        <v>88</v>
      </c>
      <c r="AK69" s="4" t="s">
        <v>89</v>
      </c>
    </row>
    <row r="70" spans="1:37">
      <c r="A70" s="25">
        <v>25</v>
      </c>
      <c r="B70" s="26" t="s">
        <v>114</v>
      </c>
      <c r="C70" s="27" t="s">
        <v>226</v>
      </c>
      <c r="D70" s="28" t="s">
        <v>227</v>
      </c>
      <c r="E70" s="29">
        <v>1</v>
      </c>
      <c r="F70" s="30" t="s">
        <v>97</v>
      </c>
      <c r="I70" s="31">
        <f>ROUND(E70*G70,2)</f>
        <v>0</v>
      </c>
      <c r="J70" s="31">
        <f>ROUND(E70*G70,2)</f>
        <v>0</v>
      </c>
      <c r="K70" s="32">
        <v>9.0000000000000006E-5</v>
      </c>
      <c r="L70" s="32">
        <f>E70*K70</f>
        <v>9.0000000000000006E-5</v>
      </c>
      <c r="N70" s="29">
        <f>E70*M70</f>
        <v>0</v>
      </c>
      <c r="P70" s="30" t="s">
        <v>228</v>
      </c>
      <c r="V70" s="33" t="s">
        <v>65</v>
      </c>
      <c r="X70" s="65" t="s">
        <v>226</v>
      </c>
      <c r="Y70" s="65" t="s">
        <v>226</v>
      </c>
      <c r="Z70" s="27" t="s">
        <v>229</v>
      </c>
      <c r="AA70" s="27" t="s">
        <v>134</v>
      </c>
      <c r="AJ70" s="4" t="s">
        <v>121</v>
      </c>
      <c r="AK70" s="4" t="s">
        <v>89</v>
      </c>
    </row>
    <row r="71" spans="1:37">
      <c r="A71" s="25">
        <v>26</v>
      </c>
      <c r="B71" s="26" t="s">
        <v>114</v>
      </c>
      <c r="C71" s="27" t="s">
        <v>230</v>
      </c>
      <c r="D71" s="28" t="s">
        <v>231</v>
      </c>
      <c r="E71" s="29">
        <v>1</v>
      </c>
      <c r="F71" s="30" t="s">
        <v>97</v>
      </c>
      <c r="I71" s="31">
        <f>ROUND(E71*G71,2)</f>
        <v>0</v>
      </c>
      <c r="J71" s="31">
        <f>ROUND(E71*G71,2)</f>
        <v>0</v>
      </c>
      <c r="L71" s="32">
        <f>E71*K71</f>
        <v>0</v>
      </c>
      <c r="N71" s="29">
        <f>E71*M71</f>
        <v>0</v>
      </c>
      <c r="P71" s="30" t="s">
        <v>232</v>
      </c>
      <c r="V71" s="33" t="s">
        <v>65</v>
      </c>
      <c r="X71" s="65" t="s">
        <v>230</v>
      </c>
      <c r="Y71" s="65" t="s">
        <v>230</v>
      </c>
      <c r="Z71" s="27" t="s">
        <v>233</v>
      </c>
      <c r="AA71" s="27" t="s">
        <v>134</v>
      </c>
      <c r="AJ71" s="4" t="s">
        <v>121</v>
      </c>
      <c r="AK71" s="4" t="s">
        <v>89</v>
      </c>
    </row>
    <row r="72" spans="1:37">
      <c r="A72" s="25">
        <v>27</v>
      </c>
      <c r="B72" s="26" t="s">
        <v>114</v>
      </c>
      <c r="C72" s="27" t="s">
        <v>234</v>
      </c>
      <c r="D72" s="28" t="s">
        <v>235</v>
      </c>
      <c r="E72" s="29">
        <v>1</v>
      </c>
      <c r="F72" s="30" t="s">
        <v>97</v>
      </c>
      <c r="I72" s="31">
        <f>ROUND(E72*G72,2)</f>
        <v>0</v>
      </c>
      <c r="J72" s="31">
        <f>ROUND(E72*G72,2)</f>
        <v>0</v>
      </c>
      <c r="K72" s="32">
        <v>2E-3</v>
      </c>
      <c r="L72" s="32">
        <f>E72*K72</f>
        <v>2E-3</v>
      </c>
      <c r="N72" s="29">
        <f>E72*M72</f>
        <v>0</v>
      </c>
      <c r="P72" s="30" t="s">
        <v>236</v>
      </c>
      <c r="V72" s="33" t="s">
        <v>65</v>
      </c>
      <c r="X72" s="65" t="s">
        <v>234</v>
      </c>
      <c r="Y72" s="65" t="s">
        <v>234</v>
      </c>
      <c r="Z72" s="27" t="s">
        <v>119</v>
      </c>
      <c r="AA72" s="27" t="s">
        <v>134</v>
      </c>
      <c r="AJ72" s="4" t="s">
        <v>121</v>
      </c>
      <c r="AK72" s="4" t="s">
        <v>89</v>
      </c>
    </row>
    <row r="73" spans="1:37">
      <c r="A73" s="25">
        <v>28</v>
      </c>
      <c r="B73" s="26" t="s">
        <v>169</v>
      </c>
      <c r="C73" s="27" t="s">
        <v>237</v>
      </c>
      <c r="D73" s="28" t="s">
        <v>238</v>
      </c>
      <c r="E73" s="29">
        <v>39.6</v>
      </c>
      <c r="F73" s="30" t="s">
        <v>180</v>
      </c>
      <c r="H73" s="31">
        <f>ROUND(E73*G73,2)</f>
        <v>0</v>
      </c>
      <c r="J73" s="31">
        <f>ROUND(E73*G73,2)</f>
        <v>0</v>
      </c>
      <c r="L73" s="32">
        <f>E73*K73</f>
        <v>0</v>
      </c>
      <c r="N73" s="29">
        <f>E73*M73</f>
        <v>0</v>
      </c>
      <c r="P73" s="30" t="s">
        <v>239</v>
      </c>
      <c r="V73" s="33" t="s">
        <v>66</v>
      </c>
      <c r="X73" s="65" t="s">
        <v>240</v>
      </c>
      <c r="Y73" s="65" t="s">
        <v>237</v>
      </c>
      <c r="Z73" s="27" t="s">
        <v>241</v>
      </c>
      <c r="AJ73" s="4" t="s">
        <v>88</v>
      </c>
      <c r="AK73" s="4" t="s">
        <v>89</v>
      </c>
    </row>
    <row r="74" spans="1:37">
      <c r="D74" s="66" t="s">
        <v>242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67"/>
      <c r="X74" s="72"/>
    </row>
    <row r="75" spans="1:37" ht="25.5">
      <c r="A75" s="25">
        <v>29</v>
      </c>
      <c r="B75" s="26" t="s">
        <v>169</v>
      </c>
      <c r="C75" s="27" t="s">
        <v>243</v>
      </c>
      <c r="D75" s="28" t="s">
        <v>244</v>
      </c>
      <c r="E75" s="29">
        <v>39.6</v>
      </c>
      <c r="F75" s="30" t="s">
        <v>180</v>
      </c>
      <c r="H75" s="31">
        <f>ROUND(E75*G75,2)</f>
        <v>0</v>
      </c>
      <c r="J75" s="31">
        <f>ROUND(E75*G75,2)</f>
        <v>0</v>
      </c>
      <c r="L75" s="32">
        <f>E75*K75</f>
        <v>0</v>
      </c>
      <c r="N75" s="29">
        <f>E75*M75</f>
        <v>0</v>
      </c>
      <c r="P75" s="30" t="s">
        <v>245</v>
      </c>
      <c r="V75" s="33" t="s">
        <v>66</v>
      </c>
      <c r="X75" s="65" t="s">
        <v>246</v>
      </c>
      <c r="Y75" s="65" t="s">
        <v>243</v>
      </c>
      <c r="Z75" s="27" t="s">
        <v>241</v>
      </c>
      <c r="AJ75" s="4" t="s">
        <v>88</v>
      </c>
      <c r="AK75" s="4" t="s">
        <v>89</v>
      </c>
    </row>
    <row r="76" spans="1:37" ht="25.5">
      <c r="A76" s="25">
        <v>30</v>
      </c>
      <c r="B76" s="26" t="s">
        <v>90</v>
      </c>
      <c r="C76" s="27" t="s">
        <v>247</v>
      </c>
      <c r="D76" s="28" t="s">
        <v>248</v>
      </c>
      <c r="E76" s="29">
        <v>114</v>
      </c>
      <c r="F76" s="30" t="s">
        <v>180</v>
      </c>
      <c r="H76" s="31">
        <f>ROUND(E76*G76,2)</f>
        <v>0</v>
      </c>
      <c r="J76" s="31">
        <f>ROUND(E76*G76,2)</f>
        <v>0</v>
      </c>
      <c r="L76" s="32">
        <f>E76*K76</f>
        <v>0</v>
      </c>
      <c r="N76" s="29">
        <f>E76*M76</f>
        <v>0</v>
      </c>
      <c r="P76" s="30" t="s">
        <v>249</v>
      </c>
      <c r="V76" s="33" t="s">
        <v>66</v>
      </c>
      <c r="X76" s="65" t="s">
        <v>250</v>
      </c>
      <c r="Y76" s="65" t="s">
        <v>247</v>
      </c>
      <c r="Z76" s="27" t="s">
        <v>204</v>
      </c>
      <c r="AJ76" s="4" t="s">
        <v>88</v>
      </c>
      <c r="AK76" s="4" t="s">
        <v>89</v>
      </c>
    </row>
    <row r="77" spans="1:37">
      <c r="D77" s="66" t="s">
        <v>251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67"/>
      <c r="X77" s="72"/>
    </row>
    <row r="78" spans="1:37">
      <c r="A78" s="25">
        <v>31</v>
      </c>
      <c r="B78" s="26" t="s">
        <v>114</v>
      </c>
      <c r="C78" s="27" t="s">
        <v>252</v>
      </c>
      <c r="D78" s="28" t="s">
        <v>253</v>
      </c>
      <c r="E78" s="29">
        <v>122.21</v>
      </c>
      <c r="F78" s="30" t="s">
        <v>97</v>
      </c>
      <c r="I78" s="31">
        <f>ROUND(E78*G78,2)</f>
        <v>0</v>
      </c>
      <c r="J78" s="31">
        <f>ROUND(E78*G78,2)</f>
        <v>0</v>
      </c>
      <c r="K78" s="32">
        <v>9.9000000000000005E-2</v>
      </c>
      <c r="L78" s="32">
        <f>E78*K78</f>
        <v>12.098789999999999</v>
      </c>
      <c r="N78" s="29">
        <f>E78*M78</f>
        <v>0</v>
      </c>
      <c r="P78" s="30" t="s">
        <v>254</v>
      </c>
      <c r="V78" s="33" t="s">
        <v>65</v>
      </c>
      <c r="X78" s="65" t="s">
        <v>252</v>
      </c>
      <c r="Y78" s="65" t="s">
        <v>252</v>
      </c>
      <c r="Z78" s="27" t="s">
        <v>218</v>
      </c>
      <c r="AA78" s="27" t="s">
        <v>134</v>
      </c>
      <c r="AJ78" s="4" t="s">
        <v>121</v>
      </c>
      <c r="AK78" s="4" t="s">
        <v>89</v>
      </c>
    </row>
    <row r="79" spans="1:37">
      <c r="D79" s="66" t="s">
        <v>255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67"/>
      <c r="X79" s="72"/>
    </row>
    <row r="80" spans="1:37">
      <c r="A80" s="25">
        <v>32</v>
      </c>
      <c r="B80" s="26" t="s">
        <v>114</v>
      </c>
      <c r="C80" s="27" t="s">
        <v>256</v>
      </c>
      <c r="D80" s="28" t="s">
        <v>257</v>
      </c>
      <c r="E80" s="29">
        <v>110.09</v>
      </c>
      <c r="F80" s="30" t="s">
        <v>97</v>
      </c>
      <c r="I80" s="31">
        <f>ROUND(E80*G80,2)</f>
        <v>0</v>
      </c>
      <c r="J80" s="31">
        <f>ROUND(E80*G80,2)</f>
        <v>0</v>
      </c>
      <c r="K80" s="32">
        <v>7.0000000000000007E-2</v>
      </c>
      <c r="L80" s="32">
        <f>E80*K80</f>
        <v>7.7063000000000006</v>
      </c>
      <c r="N80" s="29">
        <f>E80*M80</f>
        <v>0</v>
      </c>
      <c r="P80" s="30" t="s">
        <v>258</v>
      </c>
      <c r="V80" s="33" t="s">
        <v>65</v>
      </c>
      <c r="X80" s="65" t="s">
        <v>256</v>
      </c>
      <c r="Y80" s="65" t="s">
        <v>256</v>
      </c>
      <c r="Z80" s="27" t="s">
        <v>218</v>
      </c>
      <c r="AA80" s="27" t="s">
        <v>134</v>
      </c>
      <c r="AJ80" s="4" t="s">
        <v>121</v>
      </c>
      <c r="AK80" s="4" t="s">
        <v>89</v>
      </c>
    </row>
    <row r="81" spans="1:37">
      <c r="D81" s="66" t="s">
        <v>259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67"/>
      <c r="X81" s="72"/>
    </row>
    <row r="82" spans="1:37" ht="25.5">
      <c r="A82" s="25">
        <v>33</v>
      </c>
      <c r="B82" s="26" t="s">
        <v>169</v>
      </c>
      <c r="C82" s="27" t="s">
        <v>260</v>
      </c>
      <c r="D82" s="28" t="s">
        <v>261</v>
      </c>
      <c r="E82" s="29">
        <v>121</v>
      </c>
      <c r="F82" s="30" t="s">
        <v>180</v>
      </c>
      <c r="H82" s="31">
        <f>ROUND(E82*G82,2)</f>
        <v>0</v>
      </c>
      <c r="J82" s="31">
        <f>ROUND(E82*G82,2)</f>
        <v>0</v>
      </c>
      <c r="L82" s="32">
        <f>E82*K82</f>
        <v>0</v>
      </c>
      <c r="N82" s="29">
        <f>E82*M82</f>
        <v>0</v>
      </c>
      <c r="P82" s="30" t="s">
        <v>262</v>
      </c>
      <c r="V82" s="33" t="s">
        <v>66</v>
      </c>
      <c r="X82" s="65" t="s">
        <v>263</v>
      </c>
      <c r="Y82" s="65" t="s">
        <v>260</v>
      </c>
      <c r="Z82" s="27" t="s">
        <v>204</v>
      </c>
      <c r="AJ82" s="4" t="s">
        <v>88</v>
      </c>
      <c r="AK82" s="4" t="s">
        <v>89</v>
      </c>
    </row>
    <row r="83" spans="1:37">
      <c r="D83" s="66" t="s">
        <v>264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67"/>
      <c r="X83" s="72"/>
    </row>
    <row r="84" spans="1:37">
      <c r="A84" s="25">
        <v>34</v>
      </c>
      <c r="B84" s="26" t="s">
        <v>169</v>
      </c>
      <c r="C84" s="27" t="s">
        <v>265</v>
      </c>
      <c r="D84" s="28" t="s">
        <v>266</v>
      </c>
      <c r="E84" s="29">
        <v>8.173</v>
      </c>
      <c r="F84" s="30" t="s">
        <v>102</v>
      </c>
      <c r="H84" s="31">
        <f>ROUND(E84*G84,2)</f>
        <v>0</v>
      </c>
      <c r="J84" s="31">
        <f>ROUND(E84*G84,2)</f>
        <v>0</v>
      </c>
      <c r="L84" s="32">
        <f>E84*K84</f>
        <v>0</v>
      </c>
      <c r="N84" s="29">
        <f>E84*M84</f>
        <v>0</v>
      </c>
      <c r="P84" s="30" t="s">
        <v>267</v>
      </c>
      <c r="V84" s="33" t="s">
        <v>66</v>
      </c>
      <c r="X84" s="65" t="s">
        <v>268</v>
      </c>
      <c r="Y84" s="65" t="s">
        <v>265</v>
      </c>
      <c r="Z84" s="27" t="s">
        <v>204</v>
      </c>
      <c r="AJ84" s="4" t="s">
        <v>88</v>
      </c>
      <c r="AK84" s="4" t="s">
        <v>89</v>
      </c>
    </row>
    <row r="85" spans="1:37">
      <c r="D85" s="66" t="s">
        <v>269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67"/>
      <c r="X85" s="72"/>
    </row>
    <row r="86" spans="1:37">
      <c r="D86" s="66" t="s">
        <v>270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67"/>
      <c r="X86" s="72"/>
    </row>
    <row r="87" spans="1:37">
      <c r="A87" s="25">
        <v>35</v>
      </c>
      <c r="B87" s="26" t="s">
        <v>90</v>
      </c>
      <c r="C87" s="27" t="s">
        <v>271</v>
      </c>
      <c r="D87" s="28" t="s">
        <v>272</v>
      </c>
      <c r="E87" s="29">
        <v>114</v>
      </c>
      <c r="F87" s="30" t="s">
        <v>180</v>
      </c>
      <c r="H87" s="31">
        <f>ROUND(E87*G87,2)</f>
        <v>0</v>
      </c>
      <c r="J87" s="31">
        <f>ROUND(E87*G87,2)</f>
        <v>0</v>
      </c>
      <c r="L87" s="32">
        <f>E87*K87</f>
        <v>0</v>
      </c>
      <c r="N87" s="29">
        <f>E87*M87</f>
        <v>0</v>
      </c>
      <c r="P87" s="30" t="s">
        <v>273</v>
      </c>
      <c r="V87" s="33" t="s">
        <v>66</v>
      </c>
      <c r="X87" s="65" t="s">
        <v>274</v>
      </c>
      <c r="Y87" s="65" t="s">
        <v>271</v>
      </c>
      <c r="Z87" s="27" t="s">
        <v>204</v>
      </c>
      <c r="AJ87" s="4" t="s">
        <v>88</v>
      </c>
      <c r="AK87" s="4" t="s">
        <v>89</v>
      </c>
    </row>
    <row r="88" spans="1:37">
      <c r="D88" s="66" t="s">
        <v>275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67"/>
      <c r="X88" s="72"/>
    </row>
    <row r="89" spans="1:37">
      <c r="A89" s="25">
        <v>36</v>
      </c>
      <c r="B89" s="26" t="s">
        <v>90</v>
      </c>
      <c r="C89" s="27" t="s">
        <v>276</v>
      </c>
      <c r="D89" s="28" t="s">
        <v>277</v>
      </c>
      <c r="E89" s="29">
        <v>114</v>
      </c>
      <c r="F89" s="30" t="s">
        <v>180</v>
      </c>
      <c r="H89" s="31">
        <f>ROUND(E89*G89,2)</f>
        <v>0</v>
      </c>
      <c r="J89" s="31">
        <f>ROUND(E89*G89,2)</f>
        <v>0</v>
      </c>
      <c r="L89" s="32">
        <f>E89*K89</f>
        <v>0</v>
      </c>
      <c r="N89" s="29">
        <f>E89*M89</f>
        <v>0</v>
      </c>
      <c r="P89" s="30" t="s">
        <v>278</v>
      </c>
      <c r="V89" s="33" t="s">
        <v>66</v>
      </c>
      <c r="X89" s="65" t="s">
        <v>279</v>
      </c>
      <c r="Y89" s="65" t="s">
        <v>276</v>
      </c>
      <c r="Z89" s="27" t="s">
        <v>204</v>
      </c>
      <c r="AJ89" s="4" t="s">
        <v>88</v>
      </c>
      <c r="AK89" s="4" t="s">
        <v>89</v>
      </c>
    </row>
    <row r="90" spans="1:37">
      <c r="A90" s="25">
        <v>37</v>
      </c>
      <c r="B90" s="26" t="s">
        <v>169</v>
      </c>
      <c r="C90" s="27" t="s">
        <v>280</v>
      </c>
      <c r="D90" s="28" t="s">
        <v>281</v>
      </c>
      <c r="E90" s="29">
        <v>374.08600000000001</v>
      </c>
      <c r="F90" s="30" t="s">
        <v>117</v>
      </c>
      <c r="H90" s="31">
        <f>ROUND(E90*G90,2)</f>
        <v>0</v>
      </c>
      <c r="J90" s="31">
        <f>ROUND(E90*G90,2)</f>
        <v>0</v>
      </c>
      <c r="L90" s="32">
        <f>E90*K90</f>
        <v>0</v>
      </c>
      <c r="N90" s="29">
        <f>E90*M90</f>
        <v>0</v>
      </c>
      <c r="P90" s="30" t="s">
        <v>282</v>
      </c>
      <c r="V90" s="33" t="s">
        <v>66</v>
      </c>
      <c r="X90" s="65" t="s">
        <v>283</v>
      </c>
      <c r="Y90" s="65" t="s">
        <v>280</v>
      </c>
      <c r="Z90" s="27" t="s">
        <v>204</v>
      </c>
      <c r="AJ90" s="4" t="s">
        <v>88</v>
      </c>
      <c r="AK90" s="4" t="s">
        <v>89</v>
      </c>
    </row>
    <row r="91" spans="1:37">
      <c r="D91" s="73" t="s">
        <v>284</v>
      </c>
      <c r="E91" s="74">
        <f>J91</f>
        <v>0</v>
      </c>
      <c r="H91" s="74">
        <f>SUM(H68:H90)</f>
        <v>0</v>
      </c>
      <c r="I91" s="74">
        <f>SUM(I68:I90)</f>
        <v>0</v>
      </c>
      <c r="J91" s="74">
        <f>SUM(J68:J90)</f>
        <v>0</v>
      </c>
      <c r="L91" s="75">
        <f>SUM(L68:L90)</f>
        <v>19.807180000000002</v>
      </c>
      <c r="N91" s="76">
        <f>SUM(N68:N90)</f>
        <v>0</v>
      </c>
      <c r="W91" s="29">
        <f>SUM(W68:W90)</f>
        <v>0</v>
      </c>
    </row>
    <row r="93" spans="1:37">
      <c r="D93" s="73" t="s">
        <v>285</v>
      </c>
      <c r="E93" s="76">
        <f>J93</f>
        <v>0</v>
      </c>
      <c r="H93" s="74">
        <f>+H35+H42+H49+H66+H91</f>
        <v>0</v>
      </c>
      <c r="I93" s="74">
        <f>+I35+I42+I49+I66+I91</f>
        <v>0</v>
      </c>
      <c r="J93" s="74">
        <f>+J35+J42+J49+J66+J91</f>
        <v>0</v>
      </c>
      <c r="L93" s="75">
        <f>+L35+L42+L49+L66+L91</f>
        <v>445.20480054000006</v>
      </c>
      <c r="N93" s="76">
        <f>+N35+N42+N49+N66+N91</f>
        <v>0</v>
      </c>
      <c r="W93" s="29">
        <f>+W35+W42+W49+W66+W91</f>
        <v>0</v>
      </c>
    </row>
    <row r="95" spans="1:37">
      <c r="B95" s="64" t="s">
        <v>286</v>
      </c>
    </row>
    <row r="96" spans="1:37">
      <c r="B96" s="27" t="s">
        <v>287</v>
      </c>
    </row>
    <row r="97" spans="1:37" ht="25.5">
      <c r="A97" s="25">
        <v>38</v>
      </c>
      <c r="B97" s="26" t="s">
        <v>288</v>
      </c>
      <c r="C97" s="27" t="s">
        <v>289</v>
      </c>
      <c r="D97" s="28" t="s">
        <v>290</v>
      </c>
      <c r="E97" s="29">
        <v>1</v>
      </c>
      <c r="F97" s="30" t="s">
        <v>11</v>
      </c>
      <c r="H97" s="31">
        <f>ROUND(E97*G97,2)</f>
        <v>0</v>
      </c>
      <c r="J97" s="31">
        <f>ROUND(E97*G97,2)</f>
        <v>0</v>
      </c>
      <c r="L97" s="32">
        <f>E97*K97</f>
        <v>0</v>
      </c>
      <c r="N97" s="29">
        <f>E97*M97</f>
        <v>0</v>
      </c>
      <c r="P97" s="30" t="s">
        <v>291</v>
      </c>
      <c r="V97" s="33" t="s">
        <v>292</v>
      </c>
      <c r="X97" s="65" t="s">
        <v>289</v>
      </c>
      <c r="Y97" s="65" t="s">
        <v>289</v>
      </c>
      <c r="Z97" s="27" t="s">
        <v>119</v>
      </c>
      <c r="AJ97" s="4" t="s">
        <v>292</v>
      </c>
      <c r="AK97" s="4" t="s">
        <v>89</v>
      </c>
    </row>
    <row r="98" spans="1:37">
      <c r="A98" s="25">
        <v>39</v>
      </c>
      <c r="B98" s="26" t="s">
        <v>288</v>
      </c>
      <c r="C98" s="27" t="s">
        <v>293</v>
      </c>
      <c r="D98" s="28" t="s">
        <v>294</v>
      </c>
      <c r="E98" s="29">
        <v>1</v>
      </c>
      <c r="F98" s="30" t="s">
        <v>11</v>
      </c>
      <c r="H98" s="31">
        <f>ROUND(E98*G98,2)</f>
        <v>0</v>
      </c>
      <c r="J98" s="31">
        <f>ROUND(E98*G98,2)</f>
        <v>0</v>
      </c>
      <c r="L98" s="32">
        <f>E98*K98</f>
        <v>0</v>
      </c>
      <c r="N98" s="29">
        <f>E98*M98</f>
        <v>0</v>
      </c>
      <c r="P98" s="30" t="s">
        <v>295</v>
      </c>
      <c r="V98" s="33" t="s">
        <v>292</v>
      </c>
      <c r="X98" s="65" t="s">
        <v>293</v>
      </c>
      <c r="Y98" s="65" t="s">
        <v>293</v>
      </c>
      <c r="Z98" s="27" t="s">
        <v>119</v>
      </c>
      <c r="AJ98" s="4" t="s">
        <v>292</v>
      </c>
      <c r="AK98" s="4" t="s">
        <v>89</v>
      </c>
    </row>
    <row r="99" spans="1:37">
      <c r="A99" s="25">
        <v>40</v>
      </c>
      <c r="B99" s="26" t="s">
        <v>288</v>
      </c>
      <c r="C99" s="27" t="s">
        <v>296</v>
      </c>
      <c r="D99" s="28" t="s">
        <v>297</v>
      </c>
      <c r="E99" s="29">
        <v>4</v>
      </c>
      <c r="F99" s="30" t="s">
        <v>11</v>
      </c>
      <c r="H99" s="31">
        <f>ROUND(E99*G99,2)</f>
        <v>0</v>
      </c>
      <c r="J99" s="31">
        <f>ROUND(E99*G99,2)</f>
        <v>0</v>
      </c>
      <c r="L99" s="32">
        <f>E99*K99</f>
        <v>0</v>
      </c>
      <c r="N99" s="29">
        <f>E99*M99</f>
        <v>0</v>
      </c>
      <c r="P99" s="30" t="s">
        <v>298</v>
      </c>
      <c r="V99" s="33" t="s">
        <v>292</v>
      </c>
      <c r="X99" s="65" t="s">
        <v>296</v>
      </c>
      <c r="Y99" s="65" t="s">
        <v>296</v>
      </c>
      <c r="Z99" s="27" t="s">
        <v>119</v>
      </c>
      <c r="AJ99" s="4" t="s">
        <v>292</v>
      </c>
      <c r="AK99" s="4" t="s">
        <v>89</v>
      </c>
    </row>
    <row r="100" spans="1:37" ht="25.5">
      <c r="A100" s="25">
        <v>41</v>
      </c>
      <c r="B100" s="26" t="s">
        <v>288</v>
      </c>
      <c r="C100" s="27" t="s">
        <v>299</v>
      </c>
      <c r="D100" s="28" t="s">
        <v>300</v>
      </c>
      <c r="E100" s="29">
        <v>1</v>
      </c>
      <c r="F100" s="30" t="s">
        <v>11</v>
      </c>
      <c r="H100" s="31">
        <f>ROUND(E100*G100,2)</f>
        <v>0</v>
      </c>
      <c r="J100" s="31">
        <f>ROUND(E100*G100,2)</f>
        <v>0</v>
      </c>
      <c r="L100" s="32">
        <f>E100*K100</f>
        <v>0</v>
      </c>
      <c r="N100" s="29">
        <f>E100*M100</f>
        <v>0</v>
      </c>
      <c r="P100" s="30" t="s">
        <v>301</v>
      </c>
      <c r="V100" s="33" t="s">
        <v>292</v>
      </c>
      <c r="X100" s="65" t="s">
        <v>299</v>
      </c>
      <c r="Y100" s="65" t="s">
        <v>299</v>
      </c>
      <c r="Z100" s="27" t="s">
        <v>119</v>
      </c>
      <c r="AJ100" s="4" t="s">
        <v>292</v>
      </c>
      <c r="AK100" s="4" t="s">
        <v>89</v>
      </c>
    </row>
    <row r="101" spans="1:37">
      <c r="D101" s="73" t="s">
        <v>302</v>
      </c>
      <c r="E101" s="74">
        <f>J101</f>
        <v>0</v>
      </c>
      <c r="H101" s="74">
        <f>SUM(H95:H100)</f>
        <v>0</v>
      </c>
      <c r="I101" s="74">
        <f>SUM(I95:I100)</f>
        <v>0</v>
      </c>
      <c r="J101" s="74">
        <f>SUM(J95:J100)</f>
        <v>0</v>
      </c>
      <c r="L101" s="75">
        <f>SUM(L95:L100)</f>
        <v>0</v>
      </c>
      <c r="N101" s="76">
        <f>SUM(N95:N100)</f>
        <v>0</v>
      </c>
      <c r="W101" s="29">
        <f>SUM(W95:W100)</f>
        <v>0</v>
      </c>
    </row>
    <row r="103" spans="1:37">
      <c r="D103" s="73" t="s">
        <v>303</v>
      </c>
      <c r="E103" s="74">
        <f>J103</f>
        <v>0</v>
      </c>
      <c r="H103" s="74">
        <f>+H101</f>
        <v>0</v>
      </c>
      <c r="I103" s="74">
        <f>+I101</f>
        <v>0</v>
      </c>
      <c r="J103" s="74">
        <f>+J101</f>
        <v>0</v>
      </c>
      <c r="L103" s="75">
        <f>+L101</f>
        <v>0</v>
      </c>
      <c r="N103" s="76">
        <f>+N101</f>
        <v>0</v>
      </c>
      <c r="W103" s="29">
        <f>+W101</f>
        <v>0</v>
      </c>
    </row>
    <row r="105" spans="1:37">
      <c r="D105" s="77" t="s">
        <v>304</v>
      </c>
      <c r="E105" s="74">
        <f>J105</f>
        <v>0</v>
      </c>
      <c r="H105" s="74">
        <f>+H93+H103</f>
        <v>0</v>
      </c>
      <c r="I105" s="74">
        <f>+I93+I103</f>
        <v>0</v>
      </c>
      <c r="J105" s="74">
        <f>+J93+J103</f>
        <v>0</v>
      </c>
      <c r="L105" s="75">
        <f>+L93+L103</f>
        <v>445.20480054000006</v>
      </c>
      <c r="N105" s="76">
        <f>+N93+N103</f>
        <v>0</v>
      </c>
      <c r="W105" s="29">
        <f>+W93+W103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0"/>
  <sheetViews>
    <sheetView showGridLines="0" workbookViewId="0">
      <pane ySplit="10" topLeftCell="A11" activePane="bottomLeft" state="frozen"/>
      <selection pane="bottomLeft" activeCell="C4" sqref="C4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67</v>
      </c>
      <c r="B1" s="15"/>
      <c r="C1" s="15"/>
      <c r="D1" s="16" t="s">
        <v>305</v>
      </c>
    </row>
    <row r="2" spans="1:6">
      <c r="A2" s="14" t="s">
        <v>69</v>
      </c>
      <c r="B2" s="15"/>
      <c r="C2" s="15"/>
      <c r="D2" s="16" t="s">
        <v>70</v>
      </c>
    </row>
    <row r="3" spans="1:6">
      <c r="A3" s="14" t="s">
        <v>71</v>
      </c>
      <c r="B3" s="15"/>
      <c r="C3" s="15"/>
      <c r="D3" s="16" t="s">
        <v>307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61</v>
      </c>
      <c r="B9" s="20" t="s">
        <v>62</v>
      </c>
      <c r="C9" s="20" t="s">
        <v>63</v>
      </c>
      <c r="D9" s="21" t="s">
        <v>64</v>
      </c>
      <c r="F9" s="4" t="s">
        <v>306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Krajčíková Iveta</cp:lastModifiedBy>
  <cp:revision>2</cp:revision>
  <cp:lastPrinted>2019-05-20T14:23:00Z</cp:lastPrinted>
  <dcterms:created xsi:type="dcterms:W3CDTF">1999-04-06T07:39:00Z</dcterms:created>
  <dcterms:modified xsi:type="dcterms:W3CDTF">2021-05-04T11:34:45Z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